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65491" windowWidth="12120" windowHeight="8835" tabRatio="710" activeTab="0"/>
  </bookViews>
  <sheets>
    <sheet name="Instructions" sheetId="1" r:id="rId1"/>
    <sheet name="Cover" sheetId="2" r:id="rId2"/>
    <sheet name="SAE Survey" sheetId="3" r:id="rId3"/>
    <sheet name="Page 2" sheetId="4" r:id="rId4"/>
    <sheet name="Page 3" sheetId="5" r:id="rId5"/>
    <sheet name="Page 4" sheetId="6" r:id="rId6"/>
    <sheet name="Page 5" sheetId="7" r:id="rId7"/>
    <sheet name="Page 6a &amp; 6b" sheetId="8" r:id="rId8"/>
    <sheet name="Page 7" sheetId="9" r:id="rId9"/>
    <sheet name="Page 8" sheetId="10" r:id="rId10"/>
    <sheet name="Page 9" sheetId="11" r:id="rId11"/>
    <sheet name="Checksheet " sheetId="12" r:id="rId12"/>
    <sheet name="Digital Photo Instructions" sheetId="13" r:id="rId13"/>
    <sheet name="PHOTO 1" sheetId="14" r:id="rId14"/>
    <sheet name="PHOTO 2" sheetId="15" r:id="rId15"/>
    <sheet name="PHOTO 3" sheetId="16" r:id="rId16"/>
    <sheet name="PHOTO 4" sheetId="17" r:id="rId17"/>
    <sheet name="PHOTO 5" sheetId="18" r:id="rId18"/>
    <sheet name="PHOTO 6" sheetId="19" r:id="rId19"/>
    <sheet name="Unprotected Photo" sheetId="20" r:id="rId20"/>
  </sheets>
  <definedNames>
    <definedName name="_xlnm.Print_Area" localSheetId="11">'Checksheet '!$A$1:$L$65</definedName>
    <definedName name="_xlnm.Print_Area" localSheetId="1">'Cover'!$A$11:$M$59</definedName>
    <definedName name="_xlnm.Print_Area" localSheetId="12">'Digital Photo Instructions'!$A$1:$K$18</definedName>
    <definedName name="_xlnm.Print_Area" localSheetId="0">'Instructions'!$A$1:$K$68</definedName>
    <definedName name="_xlnm.Print_Area" localSheetId="3">'Page 2'!$A$1:$L$57</definedName>
    <definedName name="_xlnm.Print_Area" localSheetId="4">'Page 3'!$A$1:$L$56</definedName>
    <definedName name="_xlnm.Print_Area" localSheetId="5">'Page 4'!$A$1:$F$51</definedName>
    <definedName name="_xlnm.Print_Area" localSheetId="6">'Page 5'!$A$8:$K$55</definedName>
    <definedName name="_xlnm.Print_Area" localSheetId="7">'Page 6a &amp; 6b'!$A$9:$L$62</definedName>
    <definedName name="_xlnm.Print_Area" localSheetId="8">'Page 7'!$A$7:$M$65</definedName>
    <definedName name="_xlnm.Print_Area" localSheetId="9">'Page 8'!$A$7:$M$48</definedName>
    <definedName name="_xlnm.Print_Area" localSheetId="10">'Page 9'!$A$1:$N$47</definedName>
    <definedName name="_xlnm.Print_Area" localSheetId="13">'PHOTO 1'!$A$1:$I$37</definedName>
    <definedName name="_xlnm.Print_Area" localSheetId="14">'PHOTO 2'!$A$1:$I$37</definedName>
    <definedName name="_xlnm.Print_Area" localSheetId="15">'PHOTO 3'!$A$1:$I$37</definedName>
    <definedName name="_xlnm.Print_Area" localSheetId="16">'PHOTO 4'!$A$1:$I$37</definedName>
    <definedName name="_xlnm.Print_Area" localSheetId="17">'PHOTO 5'!$A$1:$I$37</definedName>
    <definedName name="_xlnm.Print_Area" localSheetId="18">'PHOTO 6'!$A$1:$I$37</definedName>
    <definedName name="_xlnm.Print_Area" localSheetId="2">'SAE Survey'!$A$1:$I$109</definedName>
    <definedName name="_xlnm.Print_Area" localSheetId="19">'Unprotected Photo'!$A$1:$I$37</definedName>
    <definedName name="_xlnm.Print_Titles" localSheetId="7">'Page 6a &amp; 6b'!$A:$F</definedName>
  </definedNames>
  <calcPr fullCalcOnLoad="1"/>
</workbook>
</file>

<file path=xl/comments8.xml><?xml version="1.0" encoding="utf-8"?>
<comments xmlns="http://schemas.openxmlformats.org/spreadsheetml/2006/main">
  <authors>
    <author>A satisfied Microsoft Office user</author>
  </authors>
  <commentList>
    <comment ref="G11" authorId="0">
      <text>
        <r>
          <rPr>
            <sz val="8"/>
            <rFont val="Tahoma"/>
            <family val="2"/>
          </rPr>
          <t>Insert Year Here!</t>
        </r>
      </text>
    </comment>
  </commentList>
</comments>
</file>

<file path=xl/sharedStrings.xml><?xml version="1.0" encoding="utf-8"?>
<sst xmlns="http://schemas.openxmlformats.org/spreadsheetml/2006/main" count="991" uniqueCount="728">
  <si>
    <t>INSTRUCTIONS</t>
  </si>
  <si>
    <t>READ THIS FIRST!!</t>
  </si>
  <si>
    <t>1.</t>
  </si>
  <si>
    <t>Read this entire page of instructions before you begin.</t>
  </si>
  <si>
    <t>2.</t>
  </si>
  <si>
    <t>3.</t>
  </si>
  <si>
    <t>4.</t>
  </si>
  <si>
    <r>
      <t xml:space="preserve">Use only whole numbers.  </t>
    </r>
    <r>
      <rPr>
        <b/>
        <sz val="11"/>
        <rFont val="Arial"/>
        <family val="2"/>
      </rPr>
      <t>NO DECIMALS!</t>
    </r>
  </si>
  <si>
    <t>5.</t>
  </si>
  <si>
    <t>On Page 6 you must place an "X" above your last year of records for equations to work</t>
  </si>
  <si>
    <t>throughout the application.</t>
  </si>
  <si>
    <t>DO THIS FIRST!</t>
  </si>
  <si>
    <t>6.</t>
  </si>
  <si>
    <t>In some parts of the application you will need to use your mouse to get into the text box to type.</t>
  </si>
  <si>
    <t>7.</t>
  </si>
  <si>
    <t xml:space="preserve">DO NOT CUT and PASTE information from one cell to another, it will corrupt </t>
  </si>
  <si>
    <t>the template!</t>
  </si>
  <si>
    <t>8.</t>
  </si>
  <si>
    <t>Begin with the Cover page and complete pages in order.</t>
  </si>
  <si>
    <t>9.</t>
  </si>
  <si>
    <t>Passing your cursor over the red dot or corner in a cell will open a helpful hint message.</t>
  </si>
  <si>
    <t>10.</t>
  </si>
  <si>
    <t>All Checklist items must indicate "YES" to qualify.</t>
  </si>
  <si>
    <t>HINTS:</t>
  </si>
  <si>
    <t>Copy your photo your caption into your word processor and check spelling!</t>
  </si>
  <si>
    <t>Copy any text from a text box to your word processor to check spelling.</t>
  </si>
  <si>
    <t xml:space="preserve">A Unprotected Photo Page is included for those who know how to insert a text box and place a </t>
  </si>
  <si>
    <t>scanned or digital photo on the page.</t>
  </si>
  <si>
    <t>Note:  You will need to change the photo number and footer to match your page.</t>
  </si>
  <si>
    <t>ENTREPRENEURSHIP</t>
  </si>
  <si>
    <t xml:space="preserve"> </t>
  </si>
  <si>
    <t>Proficiency</t>
  </si>
  <si>
    <t>USE ARROW TO THE RIGHT TO SELECT</t>
  </si>
  <si>
    <t>AR</t>
  </si>
  <si>
    <t>ARKANSAS</t>
  </si>
  <si>
    <t xml:space="preserve">STATE:        </t>
  </si>
  <si>
    <t>AG COMMUNICATIONS</t>
  </si>
  <si>
    <t>AL</t>
  </si>
  <si>
    <t>ALABAMA</t>
  </si>
  <si>
    <t>Member ID #</t>
  </si>
  <si>
    <t>AG MECHANICS DESIGN &amp; FABRICATION</t>
  </si>
  <si>
    <t>AZ</t>
  </si>
  <si>
    <t>ARIZONA</t>
  </si>
  <si>
    <t>AG MECHANICS ENERGY SYSTEMS</t>
  </si>
  <si>
    <t>AK</t>
  </si>
  <si>
    <t>ALASKA</t>
  </si>
  <si>
    <t>AG MECHANICS REPAIR &amp; MAINTENANCE</t>
  </si>
  <si>
    <t>CA</t>
  </si>
  <si>
    <t>CALIFORNIA</t>
  </si>
  <si>
    <t>AGRICULTURAL PROCESSING</t>
  </si>
  <si>
    <t>CT</t>
  </si>
  <si>
    <t>CONNECTICUT</t>
  </si>
  <si>
    <t>Name of Proficiency Award Area</t>
  </si>
  <si>
    <t>AGRICULTURAL SALES</t>
  </si>
  <si>
    <t>CO</t>
  </si>
  <si>
    <t>COLORADO</t>
  </si>
  <si>
    <t>AGRICULTURAL SERVICE</t>
  </si>
  <si>
    <t>DC</t>
  </si>
  <si>
    <t>DISTRICT OF COLUMBIA</t>
  </si>
  <si>
    <t xml:space="preserve">  1.  Name:</t>
  </si>
  <si>
    <t>DE</t>
  </si>
  <si>
    <t>DELAWARE</t>
  </si>
  <si>
    <t xml:space="preserve">  2.  Date of Birth:</t>
  </si>
  <si>
    <t>3. Age:</t>
  </si>
  <si>
    <t>BEEF PRODUCTION</t>
  </si>
  <si>
    <t>FL</t>
  </si>
  <si>
    <t>FLORIDA</t>
  </si>
  <si>
    <t xml:space="preserve">  4.  Gender:</t>
  </si>
  <si>
    <t>Male</t>
  </si>
  <si>
    <t>Female</t>
  </si>
  <si>
    <t>DAIRY PRODUCTION</t>
  </si>
  <si>
    <t>GA</t>
  </si>
  <si>
    <t>GEORGIA</t>
  </si>
  <si>
    <t>DIVERSIFIED AGRICULTURAL PRODUCTION</t>
  </si>
  <si>
    <t>GU</t>
  </si>
  <si>
    <t>GUAM</t>
  </si>
  <si>
    <t>City:</t>
  </si>
  <si>
    <t>State:</t>
  </si>
  <si>
    <t>Zip:</t>
  </si>
  <si>
    <t>DIVERSIFIED CROP PRODUCTION</t>
  </si>
  <si>
    <t>HI</t>
  </si>
  <si>
    <t>HAWAII</t>
  </si>
  <si>
    <t xml:space="preserve">  7. Home Telephone number (including area code):</t>
  </si>
  <si>
    <t>DIVERSIFIED HORTICULTURE</t>
  </si>
  <si>
    <t>IA</t>
  </si>
  <si>
    <t>IOWA</t>
  </si>
  <si>
    <t xml:space="preserve">  8. Name of Parents/Guardians</t>
  </si>
  <si>
    <t>9. List Parents/Guardians Occupation Below:</t>
  </si>
  <si>
    <t>DIVERSIFIED LIVESTOCK PRODUCTION</t>
  </si>
  <si>
    <t>ID</t>
  </si>
  <si>
    <t>IDAHO</t>
  </si>
  <si>
    <t>a. Father:</t>
  </si>
  <si>
    <t>EMERGING AGRICULTURAL TECHNOLOGY</t>
  </si>
  <si>
    <t>IL</t>
  </si>
  <si>
    <t>ILLINOIS</t>
  </si>
  <si>
    <t>b. Mother:</t>
  </si>
  <si>
    <t>ENVIRONMENTAL SCIENCE &amp; NAT. RESOURCE MGMT</t>
  </si>
  <si>
    <t>IN</t>
  </si>
  <si>
    <t>INDIANA</t>
  </si>
  <si>
    <t>10. Complete FFA Chapter Name:</t>
  </si>
  <si>
    <t>EQUINE SCIENCE</t>
  </si>
  <si>
    <t>KY</t>
  </si>
  <si>
    <t>KENTUCKY</t>
  </si>
  <si>
    <t>11. Name of High School:</t>
  </si>
  <si>
    <t>FIBER and/or OIL CROP PRODUCTION</t>
  </si>
  <si>
    <t>KS</t>
  </si>
  <si>
    <t>KANSAS</t>
  </si>
  <si>
    <r>
      <t xml:space="preserve">12. School Address: </t>
    </r>
    <r>
      <rPr>
        <sz val="8"/>
        <rFont val="Arial"/>
        <family val="2"/>
      </rPr>
      <t>(street/RR./box no.)</t>
    </r>
  </si>
  <si>
    <t>LA</t>
  </si>
  <si>
    <t>LOUISIANA</t>
  </si>
  <si>
    <t>School City:</t>
  </si>
  <si>
    <t>School Zip:</t>
  </si>
  <si>
    <t>FOOD SCIENCE AND TECHNOLOGY</t>
  </si>
  <si>
    <t>MA</t>
  </si>
  <si>
    <t>MASSACHUSETTS</t>
  </si>
  <si>
    <t xml:space="preserve">13. School Telephone Number (including area code): </t>
  </si>
  <si>
    <t>FORAGE PRODUCTION</t>
  </si>
  <si>
    <t>MD</t>
  </si>
  <si>
    <t>MARYLAND</t>
  </si>
  <si>
    <t>14. Chapter Advisor(s):</t>
  </si>
  <si>
    <t>FOREST MANAGEMENT &amp; PRODUCTS</t>
  </si>
  <si>
    <t>ME</t>
  </si>
  <si>
    <t>MAINE</t>
  </si>
  <si>
    <t>15. Year FFA Membership Began:</t>
  </si>
  <si>
    <t>FRUIT PRODUCTION</t>
  </si>
  <si>
    <t>MI</t>
  </si>
  <si>
    <t>MICHIGAN</t>
  </si>
  <si>
    <t>16. Years of Agricultural Education Completed:</t>
  </si>
  <si>
    <t>GRAIN PRODUCTION</t>
  </si>
  <si>
    <t>MN</t>
  </si>
  <si>
    <t>MINNESOTA</t>
  </si>
  <si>
    <t>17. Years of Agricultural Education Offered (grades 7-12) in high school last attended:</t>
  </si>
  <si>
    <t>HOME AND/OR COMMUNITY DEVELOPMENT</t>
  </si>
  <si>
    <t>MO</t>
  </si>
  <si>
    <t>MISSOURI</t>
  </si>
  <si>
    <t>18. Year in school at time of applying for the award:</t>
  </si>
  <si>
    <t>LANDSCAPE MANAGEMENT</t>
  </si>
  <si>
    <t>MS</t>
  </si>
  <si>
    <t>MISSISSIPPI</t>
  </si>
  <si>
    <t>19. If you have graduated from the high school, year graduated:</t>
  </si>
  <si>
    <t>NURSERY OPERATIONS</t>
  </si>
  <si>
    <t>MT</t>
  </si>
  <si>
    <t>MONTANA</t>
  </si>
  <si>
    <t>20. State/National Dues paid?</t>
  </si>
  <si>
    <t>OUTDOOR RECREATION</t>
  </si>
  <si>
    <t>NC</t>
  </si>
  <si>
    <t>NORTH CAROLINA</t>
  </si>
  <si>
    <t>POULTRY PRODUCTION</t>
  </si>
  <si>
    <t>ND</t>
  </si>
  <si>
    <t>NORTH DAKOTA</t>
  </si>
  <si>
    <t>We have examined this application and find that the records are true, accurate, and complete.  We hereby permit</t>
  </si>
  <si>
    <t>SHEEP PRODUCTION</t>
  </si>
  <si>
    <t>NE</t>
  </si>
  <si>
    <t>NEBRASKA</t>
  </si>
  <si>
    <t>for publicity purposes, the use of any information included in this application with the exception of the following:</t>
  </si>
  <si>
    <t>SMALL ANIMAL PRODUCTION &amp; CARE</t>
  </si>
  <si>
    <t>NH</t>
  </si>
  <si>
    <t>NEW HAMPSHIRE</t>
  </si>
  <si>
    <t>SPECIALTY ANIMAL PRODUCTION</t>
  </si>
  <si>
    <t>NJ</t>
  </si>
  <si>
    <t>NEW JERSEY</t>
  </si>
  <si>
    <t>SPECIALTY CROP PRODUCTION</t>
  </si>
  <si>
    <t>NM</t>
  </si>
  <si>
    <t>NEW MEXICO</t>
  </si>
  <si>
    <t>SWINE PRODUCTION</t>
  </si>
  <si>
    <t>NV</t>
  </si>
  <si>
    <t>NEVADA</t>
  </si>
  <si>
    <t>Candidate Signature</t>
  </si>
  <si>
    <t>Parent or Guardian Signature</t>
  </si>
  <si>
    <t>TURF GRASS MANAGEMENT</t>
  </si>
  <si>
    <t>NY</t>
  </si>
  <si>
    <t>NEW YORK</t>
  </si>
  <si>
    <t>VEGETABLE PRODUCTION</t>
  </si>
  <si>
    <t>OH</t>
  </si>
  <si>
    <t>OHIO</t>
  </si>
  <si>
    <t>In addition, we certify the applicant has achieved a satisfactory record of scholastic achievement.</t>
  </si>
  <si>
    <t>WILDLIFE PRODUCTION &amp; MANAGEMENT</t>
  </si>
  <si>
    <t>OK</t>
  </si>
  <si>
    <t>OKLAHOMA</t>
  </si>
  <si>
    <t>OR</t>
  </si>
  <si>
    <t>OREGON</t>
  </si>
  <si>
    <t>Chapter Advisor Signature</t>
  </si>
  <si>
    <t>Superintendent or Principal Signature</t>
  </si>
  <si>
    <t>PA</t>
  </si>
  <si>
    <t>PENNSYLVANIA</t>
  </si>
  <si>
    <t>(indicate which)</t>
  </si>
  <si>
    <t>PR</t>
  </si>
  <si>
    <t>PUERTO RICO</t>
  </si>
  <si>
    <t>The information contained in this application has been substantiated by an actual visit to the site of the applicant's</t>
  </si>
  <si>
    <t>RI</t>
  </si>
  <si>
    <t>RHODE ISLAND</t>
  </si>
  <si>
    <t>supervised agricultural experience program.</t>
  </si>
  <si>
    <t>SC</t>
  </si>
  <si>
    <t>SOUTH CAROLINA</t>
  </si>
  <si>
    <t>SD</t>
  </si>
  <si>
    <t>SOUTH DAKOTA</t>
  </si>
  <si>
    <t>TN</t>
  </si>
  <si>
    <t>TENNESSEE</t>
  </si>
  <si>
    <t>Employer Signature (if applicable)</t>
  </si>
  <si>
    <t>State Supervisor, Ag Ed, Signature</t>
  </si>
  <si>
    <t>TX</t>
  </si>
  <si>
    <t>TEXAS</t>
  </si>
  <si>
    <r>
      <t xml:space="preserve">NOTICE:  </t>
    </r>
    <r>
      <rPr>
        <sz val="11"/>
        <rFont val="Arial Narrow"/>
        <family val="2"/>
      </rPr>
      <t xml:space="preserve"> This application will not be returned by the National FFA Organization.   Please make a copy for your records.</t>
    </r>
  </si>
  <si>
    <t>UT</t>
  </si>
  <si>
    <t>UTAH</t>
  </si>
  <si>
    <t>VA</t>
  </si>
  <si>
    <t>VIRGINIA</t>
  </si>
  <si>
    <t xml:space="preserve">      Our House Enterprises</t>
  </si>
  <si>
    <t>VI</t>
  </si>
  <si>
    <t>VIRGIN ISLANDS</t>
  </si>
  <si>
    <t>VT</t>
  </si>
  <si>
    <t>VERMONT</t>
  </si>
  <si>
    <t>WA</t>
  </si>
  <si>
    <t>WASHINGTON</t>
  </si>
  <si>
    <t>WI</t>
  </si>
  <si>
    <t>WISCONSIN</t>
  </si>
  <si>
    <t>WV</t>
  </si>
  <si>
    <t>WEST VIRGINIA</t>
  </si>
  <si>
    <t>WY</t>
  </si>
  <si>
    <t>WYOMING</t>
  </si>
  <si>
    <t>I. Performance Review</t>
  </si>
  <si>
    <t>A. Getting Started in this activity:</t>
  </si>
  <si>
    <t>(15)</t>
  </si>
  <si>
    <t>1. Briefly describe your SAE as it is related to this proficiency area.  Describe how you started in</t>
  </si>
  <si>
    <t xml:space="preserve">    this proficiency area.  What interested and motivated you to begin?</t>
  </si>
  <si>
    <t xml:space="preserve">2. When you were planning your supervised agricultural experience in this proficiency area, what </t>
  </si>
  <si>
    <t xml:space="preserve">    2 or 3 goals and objectives did you plan to achieve at this point in your development?</t>
  </si>
  <si>
    <t>B. Progress:</t>
  </si>
  <si>
    <t>1. Describe any special advantages or disadvantages that had a major impact on your</t>
  </si>
  <si>
    <t xml:space="preserve">    achievements in your supervised agricultural experience program.</t>
  </si>
  <si>
    <t>(continued)</t>
  </si>
  <si>
    <t>B. Progress  (continued)</t>
  </si>
  <si>
    <t>2. Explain how resources such as livestock, land, buildings, equipment, machinery, supplies</t>
  </si>
  <si>
    <t xml:space="preserve">    and labor are obtained and utilized in this proficiency area.</t>
  </si>
  <si>
    <t>3. Describe your marketing and/or merchandising plans for this proficiency award area.</t>
  </si>
  <si>
    <t>C. Analysis/Evaluation of Program</t>
  </si>
  <si>
    <t>1.  Describe your level of achievement and progress towards your goals (such as skills, scope,</t>
  </si>
  <si>
    <t xml:space="preserve">     etc.) in this award area as related to the goals and objectives described on page 2, question 2.</t>
  </si>
  <si>
    <t xml:space="preserve">2. Describe the personal goals, educational goals, and career goals you would like to achieve in the </t>
  </si>
  <si>
    <t xml:space="preserve">    next ten years.</t>
  </si>
  <si>
    <t>D. Skills, Competencies, and Knowledge (List your BEST 10)</t>
  </si>
  <si>
    <t xml:space="preserve">     1.  List the major skills, competencies and knowledge (e.g. marketing, safety, personal</t>
  </si>
  <si>
    <t xml:space="preserve">          skills development) that best describe what you gained technically and personally from</t>
  </si>
  <si>
    <t xml:space="preserve">          this proficiency area.  How do you think these skills, competencies, and knowledge</t>
  </si>
  <si>
    <t xml:space="preserve">          contributed to your success in this award area?</t>
  </si>
  <si>
    <t>Skills, Competencies, and Knowledge</t>
  </si>
  <si>
    <t xml:space="preserve">             Contributions to Success</t>
  </si>
  <si>
    <t>II. Inventory Related to:</t>
  </si>
  <si>
    <t xml:space="preserve">                               (Applicant's Share)</t>
  </si>
  <si>
    <t>(10)</t>
  </si>
  <si>
    <t>Beginning</t>
  </si>
  <si>
    <t>Ending</t>
  </si>
  <si>
    <t>Quantity</t>
  </si>
  <si>
    <t>Total Value (A)</t>
  </si>
  <si>
    <t>Total Value (B)</t>
  </si>
  <si>
    <t>1. Current/Operating Inventory</t>
  </si>
  <si>
    <t xml:space="preserve"> a. Candidate's investment in harvested &amp; growing crops</t>
  </si>
  <si>
    <t xml:space="preserve"> b. Candidate's investment in feed, seed, fertilizer</t>
  </si>
  <si>
    <t xml:space="preserve">     chemicals, supplies &amp; other current/operating assets</t>
  </si>
  <si>
    <t xml:space="preserve"> c. Candidate's investment in merchandise, crops and</t>
  </si>
  <si>
    <t xml:space="preserve">     livestock purchased for resale.</t>
  </si>
  <si>
    <t xml:space="preserve"> d. Candidate's investment in raised market livestock</t>
  </si>
  <si>
    <t xml:space="preserve">     and poultry</t>
  </si>
  <si>
    <t>2. Total Current/Operating Inventory</t>
  </si>
  <si>
    <t>(a+c+c+d)</t>
  </si>
  <si>
    <t>XXXXXXXX</t>
  </si>
  <si>
    <t>(1)</t>
  </si>
  <si>
    <t>(2)</t>
  </si>
  <si>
    <t>3. Non-Current/Capital Non-Depreciable Property</t>
  </si>
  <si>
    <t xml:space="preserve"> a. Candidate's investment in non-depreciable draft, </t>
  </si>
  <si>
    <t xml:space="preserve">     pleasure and breeding livestock &amp; poultry</t>
  </si>
  <si>
    <t xml:space="preserve"> b. Candidate's investment in land</t>
  </si>
  <si>
    <t xml:space="preserve"> c. Total Non-Current/Capital Non-Depreciable Inventory</t>
  </si>
  <si>
    <t>(3)</t>
  </si>
  <si>
    <t>(4)</t>
  </si>
  <si>
    <t>4. Non-Current/Capital Depreciable Inventory</t>
  </si>
  <si>
    <t xml:space="preserve"> a. Candidate's investment in depreciable draft, pleasure</t>
  </si>
  <si>
    <t xml:space="preserve">     and breeding livestock</t>
  </si>
  <si>
    <t xml:space="preserve"> b. Candidate's investment in machinery, equipment &amp;</t>
  </si>
  <si>
    <t xml:space="preserve">     fixtures</t>
  </si>
  <si>
    <t xml:space="preserve"> c. Candidate's investment in depreciable land</t>
  </si>
  <si>
    <t xml:space="preserve">     improvements, buildings and fences</t>
  </si>
  <si>
    <t xml:space="preserve"> d. Total Non-Current/Capital Depreciable Inventory</t>
  </si>
  <si>
    <t>(5)</t>
  </si>
  <si>
    <t>(6)</t>
  </si>
  <si>
    <t xml:space="preserve">     (a+b+c)</t>
  </si>
  <si>
    <t>5.Total Non-Current/Capital Inventory</t>
  </si>
  <si>
    <t>(3c+4d)</t>
  </si>
  <si>
    <t>(7)</t>
  </si>
  <si>
    <t>(8)</t>
  </si>
  <si>
    <t>III. Schedule of Liabilities Related to:</t>
  </si>
  <si>
    <t>(Applicant's Share)</t>
  </si>
  <si>
    <t>Beginning (A)</t>
  </si>
  <si>
    <t>Ending (B)</t>
  </si>
  <si>
    <t>Current/Operating Liabilities</t>
  </si>
  <si>
    <t xml:space="preserve">   (a) Total accounts and notes payable</t>
  </si>
  <si>
    <t>(9)</t>
  </si>
  <si>
    <t xml:space="preserve">   (b) Total Current portion of non-current debt</t>
  </si>
  <si>
    <t>(11)</t>
  </si>
  <si>
    <t>(12)</t>
  </si>
  <si>
    <t xml:space="preserve">   (c) Total Current Liabilities</t>
  </si>
  <si>
    <t>(a + b)</t>
  </si>
  <si>
    <t>(13)</t>
  </si>
  <si>
    <t>(14)</t>
  </si>
  <si>
    <t>Non-Current/Capital Liabilities</t>
  </si>
  <si>
    <t xml:space="preserve">   (d) Total notes &amp; chattel mortgages</t>
  </si>
  <si>
    <t>(16)</t>
  </si>
  <si>
    <t xml:space="preserve">   (e) Total  real estate mortgages/contracts</t>
  </si>
  <si>
    <t>(17)</t>
  </si>
  <si>
    <t>(18)</t>
  </si>
  <si>
    <t xml:space="preserve">   (f)  Total Non-Current Liabilities</t>
  </si>
  <si>
    <t>(d + e)</t>
  </si>
  <si>
    <t>(19)</t>
  </si>
  <si>
    <t>(20)</t>
  </si>
  <si>
    <t xml:space="preserve">         * Transfer values for #(1) - (20) to corresponding number on page 7</t>
  </si>
  <si>
    <t>IV. Scope Related To:</t>
  </si>
  <si>
    <t>YEAR</t>
  </si>
  <si>
    <t>KIND OF ENTERPRISE</t>
  </si>
  <si>
    <t>SIZE OF ENTERPRISE</t>
  </si>
  <si>
    <t>IN THIS ROW PLACE AN X ABOVE YOUR LAST YEAR!</t>
  </si>
  <si>
    <t>V. Income and Expense</t>
  </si>
  <si>
    <t xml:space="preserve"> Summary Related To:</t>
  </si>
  <si>
    <t>Year</t>
  </si>
  <si>
    <t>1. Current/Operating Income</t>
  </si>
  <si>
    <t>g18</t>
  </si>
  <si>
    <t>h18</t>
  </si>
  <si>
    <t>I18</t>
  </si>
  <si>
    <t>j18</t>
  </si>
  <si>
    <t>k18</t>
  </si>
  <si>
    <t>l18</t>
  </si>
  <si>
    <t>a.</t>
  </si>
  <si>
    <t xml:space="preserve">Closing Current/ Operating Inventory </t>
  </si>
  <si>
    <t>G18</t>
  </si>
  <si>
    <t>i18</t>
  </si>
  <si>
    <t>L18</t>
  </si>
  <si>
    <t>b.</t>
  </si>
  <si>
    <t>Beginning Current/ Operating Inventory</t>
  </si>
  <si>
    <t>c.</t>
  </si>
  <si>
    <t>Change in Current/ Operating Inventory (a minus b)</t>
  </si>
  <si>
    <t>d.</t>
  </si>
  <si>
    <t>Cash Sales</t>
  </si>
  <si>
    <t>e.</t>
  </si>
  <si>
    <t>Value of Products Used at Home</t>
  </si>
  <si>
    <t>f.</t>
  </si>
  <si>
    <t>Value of Production Transferred or Bartered</t>
  </si>
  <si>
    <t>g.</t>
  </si>
  <si>
    <t>Value of Ag Labor Exchanged for Non-Cash</t>
  </si>
  <si>
    <t>Operating Expenses</t>
  </si>
  <si>
    <t>h.</t>
  </si>
  <si>
    <r>
      <t xml:space="preserve">Total Current/Operating Income </t>
    </r>
    <r>
      <rPr>
        <sz val="10"/>
        <rFont val="Arial"/>
        <family val="2"/>
      </rPr>
      <t>(c-g)</t>
    </r>
  </si>
  <si>
    <t>2. Current/Operating Expenses</t>
  </si>
  <si>
    <t>Current/ Operating Inventory Purchased</t>
  </si>
  <si>
    <t>Cash Current/ Operating Expenses-Feed</t>
  </si>
  <si>
    <t>Non-Cash Current/ Operating Expenses-Feed</t>
  </si>
  <si>
    <t>Cash Current/ Operating Expenses-Other</t>
  </si>
  <si>
    <t>Non-Cash Current/ Operating Expenses-Other</t>
  </si>
  <si>
    <t>Total Current/ Operating Expenses (add a thru e)</t>
  </si>
  <si>
    <r>
      <t>3. Net Current/Operating Income</t>
    </r>
    <r>
      <rPr>
        <sz val="10"/>
        <rFont val="Arial"/>
        <family val="2"/>
      </rPr>
      <t xml:space="preserve"> (1h minus 2f)</t>
    </r>
  </si>
  <si>
    <t>4. Non-Current/Capital Transactions</t>
  </si>
  <si>
    <t>Closing Non-Current/Capital Inventory</t>
  </si>
  <si>
    <t>Non-Current/Capital Sales</t>
  </si>
  <si>
    <t>Beginning Non-Current/Capital Inventory</t>
  </si>
  <si>
    <t>Non-Current/Capital Purchases</t>
  </si>
  <si>
    <t>Net Capital Transactions (a+b minus c minus d)</t>
  </si>
  <si>
    <r>
      <t xml:space="preserve">5. RETURN TO CAPITAL, LABOR &amp; MGMT </t>
    </r>
    <r>
      <rPr>
        <sz val="13"/>
        <rFont val="Arial Narrow"/>
        <family val="2"/>
      </rPr>
      <t>(3+4e)</t>
    </r>
  </si>
  <si>
    <t>6. TOTAL RETURN TO CAPITAL, LABOR</t>
  </si>
  <si>
    <t>XXXXXXXXX</t>
  </si>
  <si>
    <t>(Years 1- 3)</t>
  </si>
  <si>
    <t xml:space="preserve">&amp; MGMT  </t>
  </si>
  <si>
    <t>(5A+5B+5C+5D+5E+5F)</t>
  </si>
  <si>
    <t>(5A+5B+5C ONLY)</t>
  </si>
  <si>
    <t>(Years 1 - 6)</t>
  </si>
  <si>
    <t>Page 6a</t>
  </si>
  <si>
    <t>Page 6b</t>
  </si>
  <si>
    <r>
      <t xml:space="preserve">ERROR (Row 18)- X Missing, Two X's or </t>
    </r>
    <r>
      <rPr>
        <u val="single"/>
        <sz val="10"/>
        <rFont val="Arial"/>
        <family val="2"/>
      </rPr>
      <t>NOT</t>
    </r>
    <r>
      <rPr>
        <sz val="10"/>
        <rFont val="Arial"/>
        <family val="0"/>
      </rPr>
      <t xml:space="preserve"> above Last Year of Records!</t>
    </r>
  </si>
  <si>
    <t>VI. Applicants Financial Balance Sheet Statement</t>
  </si>
  <si>
    <t xml:space="preserve">    Beginning Value of First Year (SAE)</t>
  </si>
  <si>
    <t xml:space="preserve">        Ending of Last Complete Year</t>
  </si>
  <si>
    <t>Related to</t>
  </si>
  <si>
    <t>Proficiency (A)</t>
  </si>
  <si>
    <t>Total (B)</t>
  </si>
  <si>
    <t>Proficiency (C)</t>
  </si>
  <si>
    <t xml:space="preserve">     Total (D)</t>
  </si>
  <si>
    <t>1. Current/Operating Assets</t>
  </si>
  <si>
    <t>a. Cash on-hand, checking and savings</t>
  </si>
  <si>
    <t>b. Cash value - bonds, stocks, life insurance</t>
  </si>
  <si>
    <t>c. Notes &amp; accounts receivable</t>
  </si>
  <si>
    <t>d. Current/Operating Inventory</t>
  </si>
  <si>
    <t>e. Total Current/Operating Assets (a+b+c+d)</t>
  </si>
  <si>
    <t>2. NON-CURRENT/CAPITAL ASSETS</t>
  </si>
  <si>
    <t>a. Non-depreciable inventory (including land)</t>
  </si>
  <si>
    <t>b. Depreciable inventory</t>
  </si>
  <si>
    <t xml:space="preserve">    (Includes purchased of breeding stock)</t>
  </si>
  <si>
    <t>c. Total Non-Current/Capital Assets</t>
  </si>
  <si>
    <t>(a+b)</t>
  </si>
  <si>
    <t xml:space="preserve">d. TOTAL ASSETS </t>
  </si>
  <si>
    <t>(1e+2c)</t>
  </si>
  <si>
    <t>3. CURRENT/OPERATING LIABILITIES</t>
  </si>
  <si>
    <t>a. Accounts &amp; notes payable</t>
  </si>
  <si>
    <t>b. Current portion of non-current debt</t>
  </si>
  <si>
    <t>c. Total Current/Operating Liabilities (a+b)</t>
  </si>
  <si>
    <t>4. NON-CURRENT/CAPITAL LIABILITIES</t>
  </si>
  <si>
    <t>a. Notes &amp; chattel mortgages</t>
  </si>
  <si>
    <t xml:space="preserve">    (total minus current portion)</t>
  </si>
  <si>
    <t>b. Real estate mortgages/contracts</t>
  </si>
  <si>
    <t xml:space="preserve">   (total minus current portion)</t>
  </si>
  <si>
    <t>c. Total Non-Current/Capital Liabilities (a + b)</t>
  </si>
  <si>
    <t>d. TOTAL LIABILITIES   (3c+4c)</t>
  </si>
  <si>
    <r>
      <t xml:space="preserve">5. OWNER'S EQUITY/NET WORTH </t>
    </r>
    <r>
      <rPr>
        <sz val="10"/>
        <rFont val="Arial"/>
        <family val="2"/>
      </rPr>
      <t>(2d minus 4d)</t>
    </r>
  </si>
  <si>
    <t>6. GAIN OR LOSS IN OWNER'S EQUITY</t>
  </si>
  <si>
    <t>XXXXXX</t>
  </si>
  <si>
    <t>(21)</t>
  </si>
  <si>
    <t>(22)</t>
  </si>
  <si>
    <t>7. WORKING CAPITAL</t>
  </si>
  <si>
    <t>(1e minus 3c)</t>
  </si>
  <si>
    <t>(Current Assets minus Current Liabilities)</t>
  </si>
  <si>
    <t>8. CURRENT RATIO</t>
  </si>
  <si>
    <t>(1e divided by 3c)</t>
  </si>
  <si>
    <t>(Current Assets divided by Current Liabilities)</t>
  </si>
  <si>
    <t>/ to $1</t>
  </si>
  <si>
    <t>9. DEBT-TO-EQUITY RATIO</t>
  </si>
  <si>
    <t>(4d divided by 5)</t>
  </si>
  <si>
    <t>(Total liabilities divided by owners equity)</t>
  </si>
  <si>
    <t xml:space="preserve"> / to $1</t>
  </si>
  <si>
    <t>*</t>
  </si>
  <si>
    <t>For # (1)-(20) values are transferred from corresponding numbers on page 5.</t>
  </si>
  <si>
    <t>(21) Line 5, Column (C) minus Line 5. Column (A)           (22) Line 5, Column (D) minus Line 5, Column (B)</t>
  </si>
  <si>
    <t>VII. Efficiencies Attained (refer to Appendix I, II of Proficiency Award Handbook):</t>
  </si>
  <si>
    <t xml:space="preserve">Efficiency </t>
  </si>
  <si>
    <t>Level</t>
  </si>
  <si>
    <t xml:space="preserve">               Describe how this factor was used to</t>
  </si>
  <si>
    <t>Factor</t>
  </si>
  <si>
    <t>Achievement</t>
  </si>
  <si>
    <t xml:space="preserve">               manage this enterprise</t>
  </si>
  <si>
    <r>
      <t xml:space="preserve">VIII. Non-Cash Income </t>
    </r>
    <r>
      <rPr>
        <b/>
        <u val="single"/>
        <sz val="12"/>
        <rFont val="Arial"/>
        <family val="2"/>
      </rPr>
      <t>NOT</t>
    </r>
    <r>
      <rPr>
        <b/>
        <sz val="12"/>
        <rFont val="Arial"/>
        <family val="2"/>
      </rPr>
      <t xml:space="preserve"> Related to this Award Area</t>
    </r>
  </si>
  <si>
    <t>Source of Income</t>
  </si>
  <si>
    <t>Amount Received</t>
  </si>
  <si>
    <t xml:space="preserve">   TOTAL</t>
  </si>
  <si>
    <r>
      <t xml:space="preserve">IX. Earned Income </t>
    </r>
    <r>
      <rPr>
        <b/>
        <u val="single"/>
        <sz val="12"/>
        <rFont val="Arial"/>
        <family val="2"/>
      </rPr>
      <t>NOT</t>
    </r>
    <r>
      <rPr>
        <b/>
        <sz val="12"/>
        <rFont val="Arial"/>
        <family val="2"/>
      </rPr>
      <t xml:space="preserve"> Related to this Award Area.</t>
    </r>
  </si>
  <si>
    <t>X. Gifts, Inheritance and Other Non-Earned Income</t>
  </si>
  <si>
    <t>XI. Accounting for Change in Owner's Equity</t>
  </si>
  <si>
    <t>1. Total Return to Capital Labor &amp; Management (Section V. Line 6, Column F)</t>
  </si>
  <si>
    <r>
      <t xml:space="preserve">2. Non-Cash Income </t>
    </r>
    <r>
      <rPr>
        <b/>
        <u val="single"/>
        <sz val="10"/>
        <rFont val="Arial"/>
        <family val="2"/>
      </rPr>
      <t>NOT</t>
    </r>
    <r>
      <rPr>
        <sz val="10"/>
        <rFont val="Arial"/>
        <family val="2"/>
      </rPr>
      <t xml:space="preserve"> Related to the Award Area (Section VIII)</t>
    </r>
  </si>
  <si>
    <r>
      <t xml:space="preserve">3. Earned Income </t>
    </r>
    <r>
      <rPr>
        <b/>
        <u val="single"/>
        <sz val="10"/>
        <rFont val="Arial"/>
        <family val="2"/>
      </rPr>
      <t>NOT</t>
    </r>
    <r>
      <rPr>
        <sz val="10"/>
        <rFont val="Arial"/>
        <family val="2"/>
      </rPr>
      <t xml:space="preserve"> Related to this Award Area (Section IX)</t>
    </r>
  </si>
  <si>
    <t>4. Gifts, Inheritances and Other Non-Earned Income (Section X)</t>
  </si>
  <si>
    <t>5. Total Sources of Income (Section XI, 1+2+3+4)</t>
  </si>
  <si>
    <t>6. Withdrawals for Personal Living, Gifts, Income Taxes Educational Expenses and</t>
  </si>
  <si>
    <t xml:space="preserve">7. Maximum Possible Increase in Owner's Equity </t>
  </si>
  <si>
    <t>(Line 5 minus Line 6)</t>
  </si>
  <si>
    <t>8. Gain or Loss in Owner's Equity (Section VI, Line 6, Column D)</t>
  </si>
  <si>
    <t xml:space="preserve">  * Note Line 7 must be equal to or exceed Line 8.</t>
  </si>
  <si>
    <t>XII. Supporting Documentation</t>
  </si>
  <si>
    <t xml:space="preserve">    A. Resume'</t>
  </si>
  <si>
    <t xml:space="preserve">         Attach a one or two page resume' that includes the following sections:</t>
  </si>
  <si>
    <t xml:space="preserve">         a. Name/address/phone number/FFA chapter</t>
  </si>
  <si>
    <t xml:space="preserve">         b. Career objective</t>
  </si>
  <si>
    <t xml:space="preserve">         c. Education</t>
  </si>
  <si>
    <t xml:space="preserve">         d. FFA leadership activities /awards</t>
  </si>
  <si>
    <t xml:space="preserve">         e. School leadership activities/awards</t>
  </si>
  <si>
    <t xml:space="preserve">         f. Community leadership activities/awards</t>
  </si>
  <si>
    <t xml:space="preserve">         g. Professional associations</t>
  </si>
  <si>
    <t xml:space="preserve">         h. Other accomplishments</t>
  </si>
  <si>
    <t xml:space="preserve">         i. References</t>
  </si>
  <si>
    <t xml:space="preserve">         in developing the skills and competencies necessary for success in:</t>
  </si>
  <si>
    <t xml:space="preserve">    C. Supporting Pictures</t>
  </si>
  <si>
    <t xml:space="preserve">         Submit a maximum of six photographs, no larger than 3 1/2" x 5" or 4"x 6", with a brief</t>
  </si>
  <si>
    <t xml:space="preserve">    D. Personal Page</t>
  </si>
  <si>
    <t xml:space="preserve">         Attach one page of additional information, of your choice, supporting your application </t>
  </si>
  <si>
    <t xml:space="preserve">         for this area.  (i.e.. Newspaper clippings, additional statements from employer, student </t>
  </si>
  <si>
    <t xml:space="preserve">        work, etc.)</t>
  </si>
  <si>
    <t>Checklist for Entrepreneurship Proficiency Applications</t>
  </si>
  <si>
    <t>Award Area:</t>
  </si>
  <si>
    <t>Name:</t>
  </si>
  <si>
    <t>Local</t>
  </si>
  <si>
    <t>State</t>
  </si>
  <si>
    <t>Advisor</t>
  </si>
  <si>
    <t>Circle "Y" if the Statement is "YES" and "N" if the Statement is "NO".</t>
  </si>
  <si>
    <t xml:space="preserve">  Y    N</t>
  </si>
  <si>
    <r>
      <t xml:space="preserve">Applicant has been an active FFA member for each year covered by this application. </t>
    </r>
    <r>
      <rPr>
        <b/>
        <sz val="10"/>
        <rFont val="Arial"/>
        <family val="2"/>
      </rPr>
      <t>Cover</t>
    </r>
  </si>
  <si>
    <r>
      <t>Page, Line 20.</t>
    </r>
    <r>
      <rPr>
        <sz val="10"/>
        <rFont val="Arial"/>
        <family val="2"/>
      </rPr>
      <t xml:space="preserve"> (Please consult the local &amp; state copy of membership roster each year.)</t>
    </r>
  </si>
  <si>
    <r>
      <t xml:space="preserve">Applicant has been out of high school for no more than one year.  </t>
    </r>
    <r>
      <rPr>
        <b/>
        <sz val="10"/>
        <rFont val="Arial"/>
        <family val="2"/>
      </rPr>
      <t>Cover Page, Line 19</t>
    </r>
    <r>
      <rPr>
        <sz val="10"/>
        <rFont val="Arial"/>
        <family val="2"/>
      </rPr>
      <t>.</t>
    </r>
  </si>
  <si>
    <t xml:space="preserve">Applicant has graduated and has completed at least three full years of agriculture, or </t>
  </si>
  <si>
    <t>Applicant has in operation and has maintained at least one calendar year of SAE records to</t>
  </si>
  <si>
    <t>substantiate an outstanding supervised agricultural experience program through which exhibits</t>
  </si>
  <si>
    <t xml:space="preserve">comprehensive planning, managerial and financial expertise, Pages 2, 3, 4, 5, 6, 7, 8 and 9.     </t>
  </si>
  <si>
    <r>
      <t xml:space="preserve">Kind of Business/Enterprises listed on </t>
    </r>
    <r>
      <rPr>
        <b/>
        <sz val="10"/>
        <rFont val="Arial"/>
        <family val="2"/>
      </rPr>
      <t>Page 6a &amp; 6b, Section IV</t>
    </r>
    <r>
      <rPr>
        <sz val="10"/>
        <rFont val="Arial"/>
        <family val="2"/>
      </rPr>
      <t>, Scope, relates to the</t>
    </r>
  </si>
  <si>
    <r>
      <t xml:space="preserve">Efficiencies attained recorded on </t>
    </r>
    <r>
      <rPr>
        <b/>
        <sz val="10"/>
        <rFont val="Arial"/>
        <family val="2"/>
      </rPr>
      <t>Page 7, Section VII</t>
    </r>
    <r>
      <rPr>
        <sz val="10"/>
        <rFont val="Arial"/>
        <family val="2"/>
      </rPr>
      <t>.</t>
    </r>
  </si>
  <si>
    <t>!</t>
  </si>
  <si>
    <r>
      <t xml:space="preserve">After the first year, the beginning/current inventory, </t>
    </r>
    <r>
      <rPr>
        <b/>
        <sz val="10"/>
        <rFont val="Arial"/>
        <family val="2"/>
      </rPr>
      <t>Page 6a &amp; 6b, Line 1b</t>
    </r>
    <r>
      <rPr>
        <sz val="10"/>
        <rFont val="Arial"/>
        <family val="2"/>
      </rPr>
      <t>, is the same as the</t>
    </r>
  </si>
  <si>
    <r>
      <t xml:space="preserve">closing/current inventory for the previous year, </t>
    </r>
    <r>
      <rPr>
        <b/>
        <sz val="10"/>
        <rFont val="Arial"/>
        <family val="2"/>
      </rPr>
      <t>Page 6a &amp; 6b, Line 1a</t>
    </r>
    <r>
      <rPr>
        <sz val="10"/>
        <rFont val="Arial"/>
        <family val="2"/>
      </rPr>
      <t>. After the first year the</t>
    </r>
  </si>
  <si>
    <r>
      <t xml:space="preserve">beginning/non-current inventory </t>
    </r>
    <r>
      <rPr>
        <b/>
        <sz val="10"/>
        <rFont val="Arial"/>
        <family val="2"/>
      </rPr>
      <t xml:space="preserve">Page 6a &amp; 6b, Line 4c, </t>
    </r>
    <r>
      <rPr>
        <sz val="10"/>
        <rFont val="Arial"/>
        <family val="2"/>
      </rPr>
      <t>is the same as the closing/non-current</t>
    </r>
  </si>
  <si>
    <r>
      <t>inventory,</t>
    </r>
    <r>
      <rPr>
        <b/>
        <sz val="10"/>
        <rFont val="Arial"/>
        <family val="2"/>
      </rPr>
      <t xml:space="preserve"> Page 6a &amp; 6b, Line 4a.</t>
    </r>
  </si>
  <si>
    <r>
      <t xml:space="preserve">All non-cash current/operating expenses recorded on </t>
    </r>
    <r>
      <rPr>
        <b/>
        <sz val="10"/>
        <rFont val="Arial"/>
        <family val="2"/>
      </rPr>
      <t>Page 6a &amp; 6b, Lines 2c and 2e</t>
    </r>
    <r>
      <rPr>
        <sz val="10"/>
        <rFont val="Arial"/>
        <family val="2"/>
      </rPr>
      <t xml:space="preserve"> are</t>
    </r>
  </si>
  <si>
    <r>
      <t xml:space="preserve">also reported as income on </t>
    </r>
    <r>
      <rPr>
        <b/>
        <sz val="10"/>
        <rFont val="Arial"/>
        <family val="2"/>
      </rPr>
      <t xml:space="preserve">Page 6a &amp; 6b </t>
    </r>
    <r>
      <rPr>
        <sz val="10"/>
        <rFont val="Arial"/>
        <family val="2"/>
      </rPr>
      <t>or between</t>
    </r>
    <r>
      <rPr>
        <b/>
        <sz val="10"/>
        <rFont val="Arial"/>
        <family val="2"/>
      </rPr>
      <t xml:space="preserve"> Line 1f and 1g</t>
    </r>
    <r>
      <rPr>
        <sz val="10"/>
        <rFont val="Arial"/>
        <family val="2"/>
      </rPr>
      <t xml:space="preserve"> or if not directly</t>
    </r>
  </si>
  <si>
    <r>
      <t>related to the SAE</t>
    </r>
    <r>
      <rPr>
        <b/>
        <sz val="10"/>
        <rFont val="Arial"/>
        <family val="2"/>
      </rPr>
      <t xml:space="preserve"> in Section VIII., or X.</t>
    </r>
  </si>
  <si>
    <t>Applicant's Total Return to Capital, Labor and Management has been accurately transferred</t>
  </si>
  <si>
    <t>P6L6</t>
  </si>
  <si>
    <r>
      <t>from</t>
    </r>
    <r>
      <rPr>
        <b/>
        <sz val="10"/>
        <rFont val="Arial"/>
        <family val="2"/>
      </rPr>
      <t xml:space="preserve"> Page 6a &amp; 6b, Line 6 to Page 8, Section XI, Line 1</t>
    </r>
    <r>
      <rPr>
        <sz val="10"/>
        <rFont val="Arial"/>
        <family val="2"/>
      </rPr>
      <t>.</t>
    </r>
  </si>
  <si>
    <t>P8</t>
  </si>
  <si>
    <t>Applicant's Non-Cash Income Not Related to this Award Area has been accurately transferred</t>
  </si>
  <si>
    <t>P8SVIII</t>
  </si>
  <si>
    <r>
      <t xml:space="preserve">from </t>
    </r>
    <r>
      <rPr>
        <b/>
        <sz val="10"/>
        <rFont val="Arial"/>
        <family val="2"/>
      </rPr>
      <t>Page 8, Section VIII to Page 8, Section XI, Line 2</t>
    </r>
    <r>
      <rPr>
        <sz val="10"/>
        <rFont val="Arial"/>
        <family val="2"/>
      </rPr>
      <t>.</t>
    </r>
  </si>
  <si>
    <t>11.</t>
  </si>
  <si>
    <t>Applicant's Earned Income Not Related to this Award Area has been accurately transferred</t>
  </si>
  <si>
    <r>
      <t xml:space="preserve">from </t>
    </r>
    <r>
      <rPr>
        <b/>
        <sz val="10"/>
        <rFont val="Arial"/>
        <family val="2"/>
      </rPr>
      <t>Page 8, Section IX to Page 8, Section XI, Line 3</t>
    </r>
    <r>
      <rPr>
        <sz val="10"/>
        <rFont val="Arial"/>
        <family val="2"/>
      </rPr>
      <t>.</t>
    </r>
  </si>
  <si>
    <t>12.</t>
  </si>
  <si>
    <t>Applicant's Gifts, Inheritances and Other Non-Earned Income has been accurately transferred</t>
  </si>
  <si>
    <r>
      <t xml:space="preserve">from </t>
    </r>
    <r>
      <rPr>
        <b/>
        <sz val="10"/>
        <rFont val="Arial"/>
        <family val="2"/>
      </rPr>
      <t>Page 8, Section X to Page 8, Section XI, Line 4</t>
    </r>
    <r>
      <rPr>
        <sz val="10"/>
        <rFont val="Arial"/>
        <family val="2"/>
      </rPr>
      <t>.</t>
    </r>
  </si>
  <si>
    <t>13.</t>
  </si>
  <si>
    <r>
      <t xml:space="preserve">The Maximum Possible Increase in Owner's Equity, </t>
    </r>
    <r>
      <rPr>
        <b/>
        <sz val="10"/>
        <rFont val="Arial"/>
        <family val="2"/>
      </rPr>
      <t>Page 8, Section XI, Line 7</t>
    </r>
    <r>
      <rPr>
        <sz val="10"/>
        <rFont val="Arial"/>
        <family val="2"/>
      </rPr>
      <t xml:space="preserve"> must</t>
    </r>
  </si>
  <si>
    <r>
      <t>exceed/or equal the Gain in Owner's Equity,</t>
    </r>
    <r>
      <rPr>
        <b/>
        <sz val="10"/>
        <rFont val="Arial"/>
        <family val="2"/>
      </rPr>
      <t xml:space="preserve"> Page 8, Section XI, Line 8</t>
    </r>
    <r>
      <rPr>
        <sz val="10"/>
        <rFont val="Arial"/>
        <family val="2"/>
      </rPr>
      <t>.</t>
    </r>
  </si>
  <si>
    <t>14.</t>
  </si>
  <si>
    <r>
      <t>The Total Inventory Change,</t>
    </r>
    <r>
      <rPr>
        <b/>
        <sz val="10"/>
        <rFont val="Arial"/>
        <family val="2"/>
      </rPr>
      <t xml:space="preserve"> Section V, Line 1c</t>
    </r>
    <r>
      <rPr>
        <sz val="10"/>
        <rFont val="Arial"/>
        <family val="2"/>
      </rPr>
      <t xml:space="preserve"> (calculated by adding all numbers across the</t>
    </r>
  </si>
  <si>
    <t>page in line 1c on page 6) is equal to the difference in operating inventory from beginning to</t>
  </si>
  <si>
    <r>
      <t>end of the project as shown on</t>
    </r>
    <r>
      <rPr>
        <b/>
        <sz val="10"/>
        <rFont val="Arial"/>
        <family val="2"/>
      </rPr>
      <t xml:space="preserve"> Page 5, Section II, line 2 </t>
    </r>
    <r>
      <rPr>
        <sz val="10"/>
        <rFont val="Arial"/>
        <family val="2"/>
      </rPr>
      <t>Total Current/Operating</t>
    </r>
    <r>
      <rPr>
        <b/>
        <sz val="10"/>
        <rFont val="Arial"/>
        <family val="2"/>
      </rPr>
      <t xml:space="preserve"> </t>
    </r>
    <r>
      <rPr>
        <sz val="10"/>
        <rFont val="Arial"/>
        <family val="2"/>
      </rPr>
      <t>Inventory</t>
    </r>
  </si>
  <si>
    <t>15.</t>
  </si>
  <si>
    <t>Applicant has included no more than a two page resume.</t>
  </si>
  <si>
    <t>16.</t>
  </si>
  <si>
    <t>Applicant has included no more than a one page written evaluation by the most recent</t>
  </si>
  <si>
    <t>agriculture instructor describing the progress that the applicant has made in developing the</t>
  </si>
  <si>
    <t>skills and competencies necessary for success within the award area in which they are</t>
  </si>
  <si>
    <t>17.</t>
  </si>
  <si>
    <t>18.</t>
  </si>
  <si>
    <t>Applicant has included a maximum of one page (maximum size 8 1/2" X 11") of additional</t>
  </si>
  <si>
    <r>
      <t>information.  This may</t>
    </r>
    <r>
      <rPr>
        <b/>
        <sz val="10"/>
        <rFont val="Arial"/>
        <family val="2"/>
      </rPr>
      <t xml:space="preserve"> NOT</t>
    </r>
    <r>
      <rPr>
        <sz val="10"/>
        <rFont val="Arial"/>
        <family val="2"/>
      </rPr>
      <t xml:space="preserve"> include the following: Video Tapes; Computer disk: CD ROMs;</t>
    </r>
  </si>
  <si>
    <t>DVD's; etc.</t>
  </si>
  <si>
    <t>19.</t>
  </si>
  <si>
    <t>The application is properly signed by the applicant, parent or guardian, chapter advisor, school</t>
  </si>
  <si>
    <t>20.</t>
  </si>
  <si>
    <r>
      <t xml:space="preserve">Does the Beginning, Related to Proficiency (A), Total Current/Operating Inventory, </t>
    </r>
    <r>
      <rPr>
        <b/>
        <sz val="10"/>
        <rFont val="Arial"/>
        <family val="2"/>
      </rPr>
      <t>Page 7,</t>
    </r>
  </si>
  <si>
    <r>
      <t xml:space="preserve">Line 1e, </t>
    </r>
    <r>
      <rPr>
        <sz val="10"/>
        <rFont val="Arial"/>
        <family val="2"/>
      </rPr>
      <t>match the beginning/current/operating inventory for the first year of the program,</t>
    </r>
  </si>
  <si>
    <t>Page 6a, Line 1b ?</t>
  </si>
  <si>
    <t>21.</t>
  </si>
  <si>
    <r>
      <t xml:space="preserve">Does the Ending, Related to Proficiency (C), Total Current/Operating Inventory, </t>
    </r>
    <r>
      <rPr>
        <b/>
        <sz val="10"/>
        <rFont val="Arial"/>
        <family val="2"/>
      </rPr>
      <t>Page 7</t>
    </r>
    <r>
      <rPr>
        <sz val="10"/>
        <rFont val="Arial"/>
        <family val="2"/>
      </rPr>
      <t>,</t>
    </r>
  </si>
  <si>
    <r>
      <t>Line 1d,</t>
    </r>
    <r>
      <rPr>
        <sz val="10"/>
        <rFont val="Arial"/>
        <family val="2"/>
      </rPr>
      <t xml:space="preserve"> match the ending/current/operating inventory for the last year of the program,</t>
    </r>
  </si>
  <si>
    <t>Page 6a &amp; 6b, Line 1a?</t>
  </si>
  <si>
    <t>22.</t>
  </si>
  <si>
    <r>
      <t xml:space="preserve">Does the Beginning, Related to Proficiency (A), Total Non-Current/Capital Assets, </t>
    </r>
    <r>
      <rPr>
        <b/>
        <sz val="10"/>
        <rFont val="Arial"/>
        <family val="2"/>
      </rPr>
      <t>Page 7</t>
    </r>
  </si>
  <si>
    <r>
      <t>Line 2c,</t>
    </r>
    <r>
      <rPr>
        <sz val="10"/>
        <rFont val="Arial"/>
        <family val="2"/>
      </rPr>
      <t xml:space="preserve"> match the beginning/non-current/capital inventory for the first year of the program,  </t>
    </r>
  </si>
  <si>
    <r>
      <t>under Non-Current/Capital Transactions</t>
    </r>
    <r>
      <rPr>
        <b/>
        <sz val="10"/>
        <rFont val="Arial"/>
        <family val="2"/>
      </rPr>
      <t>, Page 6a, Line 4c</t>
    </r>
    <r>
      <rPr>
        <sz val="10"/>
        <rFont val="Arial"/>
        <family val="2"/>
      </rPr>
      <t>?</t>
    </r>
  </si>
  <si>
    <t>23.</t>
  </si>
  <si>
    <r>
      <t xml:space="preserve">Does the Ending, Related to Proficiency (C), Total Non-Current/Capital Assets, </t>
    </r>
    <r>
      <rPr>
        <b/>
        <sz val="10"/>
        <rFont val="Arial"/>
        <family val="2"/>
      </rPr>
      <t>Page 7,</t>
    </r>
    <r>
      <rPr>
        <sz val="10"/>
        <rFont val="Arial"/>
        <family val="2"/>
      </rPr>
      <t xml:space="preserve"> </t>
    </r>
  </si>
  <si>
    <r>
      <t xml:space="preserve">Line 2c </t>
    </r>
    <r>
      <rPr>
        <sz val="10"/>
        <rFont val="Arial"/>
        <family val="2"/>
      </rPr>
      <t xml:space="preserve">match the ending inventory for the last year of the program, under Non-Current/Capital </t>
    </r>
  </si>
  <si>
    <r>
      <t xml:space="preserve">Transactions, </t>
    </r>
    <r>
      <rPr>
        <b/>
        <sz val="10"/>
        <rFont val="Arial"/>
        <family val="2"/>
      </rPr>
      <t xml:space="preserve">Page 6a &amp; 6b, Line 4a </t>
    </r>
    <r>
      <rPr>
        <sz val="10"/>
        <rFont val="Arial"/>
        <family val="2"/>
      </rPr>
      <t>?</t>
    </r>
  </si>
  <si>
    <t>VI. SUPPORTING DOCUMENTATION</t>
  </si>
  <si>
    <t xml:space="preserve">      C. Supporting Pictures</t>
  </si>
  <si>
    <t>PHOTO 1</t>
  </si>
  <si>
    <t>PLACE PHOTO HERE!</t>
  </si>
  <si>
    <t>PHOTO 2</t>
  </si>
  <si>
    <t>PHOTO 3</t>
  </si>
  <si>
    <t>PHOTO 4</t>
  </si>
  <si>
    <t>PHOTO 5</t>
  </si>
  <si>
    <t>PHOTO 6</t>
  </si>
  <si>
    <t>PHOTO #</t>
  </si>
  <si>
    <t>Until you save this template it is a read-only file, save template to your hard drive or desktop.  It is still a good idea to always back up your work.</t>
  </si>
  <si>
    <t>http://www.ffa.org/awards/01exceltemplates/html/exceltemplatetips.html</t>
  </si>
  <si>
    <t>If you do not see the page tabs at the bottom of the screen,  go to the upper right hand corner</t>
  </si>
  <si>
    <t>hand corner of the screen and click on the "Maximize" box between the X "Close"</t>
  </si>
  <si>
    <t>and  the _ "Minimize Window" boxes.</t>
  </si>
  <si>
    <t>Use the tab key to go to the next cell that will accept information.  Or, use the "Shift" key</t>
  </si>
  <si>
    <t>and "Tab" key to go back to a cell.  For more template hints, go to:</t>
  </si>
  <si>
    <t xml:space="preserve"> FOR USE BEGINNING IN 2006</t>
  </si>
  <si>
    <t>SELECT</t>
  </si>
  <si>
    <t>Chapter #</t>
  </si>
  <si>
    <r>
      <t xml:space="preserve">       Name on chapter FFA roster: </t>
    </r>
    <r>
      <rPr>
        <sz val="10"/>
        <color indexed="12"/>
        <rFont val="Arial"/>
        <family val="2"/>
      </rPr>
      <t>(If Different)</t>
    </r>
    <r>
      <rPr>
        <sz val="10"/>
        <rFont val="Arial"/>
        <family val="2"/>
      </rPr>
      <t>:</t>
    </r>
  </si>
  <si>
    <t>ERR</t>
  </si>
  <si>
    <t>JAN</t>
  </si>
  <si>
    <t>FEB</t>
  </si>
  <si>
    <t>MARCH</t>
  </si>
  <si>
    <t>APRIL</t>
  </si>
  <si>
    <t>MAY</t>
  </si>
  <si>
    <t>JUNE</t>
  </si>
  <si>
    <t>JULY</t>
  </si>
  <si>
    <t>AUG</t>
  </si>
  <si>
    <t>SEPT</t>
  </si>
  <si>
    <t>OCT</t>
  </si>
  <si>
    <t>NOV</t>
  </si>
  <si>
    <t>DEC</t>
  </si>
  <si>
    <t>00</t>
  </si>
  <si>
    <t>01</t>
  </si>
  <si>
    <t>02</t>
  </si>
  <si>
    <t>03</t>
  </si>
  <si>
    <t>(Month)</t>
  </si>
  <si>
    <t>(Year)</t>
  </si>
  <si>
    <t>YES</t>
  </si>
  <si>
    <t>NO</t>
  </si>
  <si>
    <r>
      <t xml:space="preserve">DO NOT ALTER APPLICATION IN ANY WAY or APPLICATION IS SUBJECT TO </t>
    </r>
    <r>
      <rPr>
        <b/>
        <sz val="10"/>
        <color indexed="10"/>
        <rFont val="Arial Narrow"/>
        <family val="2"/>
      </rPr>
      <t>DISQUALIFICATION!</t>
    </r>
    <r>
      <rPr>
        <b/>
        <sz val="10"/>
        <color indexed="12"/>
        <rFont val="Arial Narrow"/>
        <family val="2"/>
      </rPr>
      <t xml:space="preserve">            </t>
    </r>
  </si>
  <si>
    <t>National FFA Organization</t>
  </si>
  <si>
    <r>
      <t xml:space="preserve">DO NOT ALTER APPLICATION IN ANY WAY or APPLICATION IS SUBJECT TO </t>
    </r>
    <r>
      <rPr>
        <b/>
        <sz val="9"/>
        <color indexed="10"/>
        <rFont val="Arial Narrow"/>
        <family val="2"/>
      </rPr>
      <t>DISQUALIFICATION!</t>
    </r>
    <r>
      <rPr>
        <b/>
        <sz val="9"/>
        <color indexed="12"/>
        <rFont val="Arial Narrow"/>
        <family val="2"/>
      </rPr>
      <t xml:space="preserve">            </t>
    </r>
  </si>
  <si>
    <r>
      <t xml:space="preserve">    All Other Personal Expenditures</t>
    </r>
    <r>
      <rPr>
        <b/>
        <sz val="9"/>
        <rFont val="Arial"/>
        <family val="2"/>
      </rPr>
      <t xml:space="preserve"> </t>
    </r>
    <r>
      <rPr>
        <b/>
        <sz val="9"/>
        <color indexed="10"/>
        <rFont val="Arial"/>
        <family val="2"/>
      </rPr>
      <t>(Includes local, state &amp; federal income taxes and FICA)</t>
    </r>
  </si>
  <si>
    <r>
      <t xml:space="preserve">high school) </t>
    </r>
    <r>
      <rPr>
        <b/>
        <sz val="10"/>
        <rFont val="Arial"/>
        <family val="2"/>
      </rPr>
      <t>Cover Page, Line 16, Or</t>
    </r>
    <r>
      <rPr>
        <sz val="10"/>
        <rFont val="Arial"/>
        <family val="2"/>
      </rPr>
      <t>, applicant is still in high school at the time of applying.</t>
    </r>
  </si>
  <si>
    <t xml:space="preserve">all of the agriculture offered at the school last attended, (only if student has graduated from </t>
  </si>
  <si>
    <t>superintendent or principal, employer and submitted to the State FFA Advisor.</t>
  </si>
  <si>
    <t>PC Instructions:</t>
  </si>
  <si>
    <t>the sheet.  Move it to right after the Unprotected Photo Sheet.</t>
  </si>
  <si>
    <t>and rename the tab at the bottom of the page.</t>
  </si>
  <si>
    <t>IMac Instructions:</t>
  </si>
  <si>
    <t xml:space="preserve">This should give you 6 Unprotected Photo pages for your digital pictures. </t>
  </si>
  <si>
    <r>
      <t xml:space="preserve">If you have </t>
    </r>
    <r>
      <rPr>
        <b/>
        <sz val="16"/>
        <color indexed="51"/>
        <rFont val="Times New Roman"/>
        <family val="1"/>
      </rPr>
      <t>digital photographs</t>
    </r>
    <r>
      <rPr>
        <sz val="16"/>
        <color indexed="51"/>
        <rFont val="Times New Roman"/>
        <family val="1"/>
      </rPr>
      <t xml:space="preserve"> </t>
    </r>
    <r>
      <rPr>
        <sz val="16"/>
        <color indexed="9"/>
        <rFont val="Times New Roman"/>
        <family val="1"/>
      </rPr>
      <t xml:space="preserve">you will need to </t>
    </r>
    <r>
      <rPr>
        <b/>
        <sz val="16"/>
        <color indexed="51"/>
        <rFont val="Times New Roman"/>
        <family val="1"/>
      </rPr>
      <t>make 5 copies of the Unprotected Photo page, located at the end of the PHOTO pages.</t>
    </r>
    <r>
      <rPr>
        <sz val="16"/>
        <color indexed="9"/>
        <rFont val="Times New Roman"/>
        <family val="1"/>
      </rPr>
      <t xml:space="preserve">  If you have paper photos, use the PHOTO 1-6 pages  </t>
    </r>
  </si>
  <si>
    <r>
      <t xml:space="preserve">1) Click on the </t>
    </r>
    <r>
      <rPr>
        <b/>
        <sz val="14"/>
        <color indexed="18"/>
        <rFont val="Times New Roman"/>
        <family val="1"/>
      </rPr>
      <t>Unprotected Photo page,</t>
    </r>
    <r>
      <rPr>
        <sz val="14"/>
        <color indexed="18"/>
        <rFont val="Times New Roman"/>
        <family val="1"/>
      </rPr>
      <t xml:space="preserve"> located at the end of the PHOTO pages.</t>
    </r>
  </si>
  <si>
    <r>
      <t xml:space="preserve">2) Click on the </t>
    </r>
    <r>
      <rPr>
        <b/>
        <sz val="14"/>
        <color indexed="18"/>
        <rFont val="Times New Roman"/>
        <family val="1"/>
      </rPr>
      <t>Edit</t>
    </r>
    <r>
      <rPr>
        <sz val="14"/>
        <color indexed="18"/>
        <rFont val="Times New Roman"/>
        <family val="1"/>
      </rPr>
      <t xml:space="preserve"> menu on the gray tool bar at the top of your screen.</t>
    </r>
  </si>
  <si>
    <r>
      <t xml:space="preserve">3) Click on the </t>
    </r>
    <r>
      <rPr>
        <b/>
        <sz val="14"/>
        <color indexed="18"/>
        <rFont val="Times New Roman"/>
        <family val="1"/>
      </rPr>
      <t xml:space="preserve">Move or Copy Sheet </t>
    </r>
    <r>
      <rPr>
        <sz val="14"/>
        <color indexed="18"/>
        <rFont val="Times New Roman"/>
        <family val="1"/>
      </rPr>
      <t xml:space="preserve">and then </t>
    </r>
    <r>
      <rPr>
        <b/>
        <sz val="14"/>
        <color indexed="18"/>
        <rFont val="Times New Roman"/>
        <family val="1"/>
      </rPr>
      <t xml:space="preserve">Create a Copy </t>
    </r>
    <r>
      <rPr>
        <sz val="14"/>
        <color indexed="18"/>
        <rFont val="Times New Roman"/>
        <family val="1"/>
      </rPr>
      <t>box and then to tell it where to</t>
    </r>
  </si>
  <si>
    <r>
      <t xml:space="preserve">place the copy, in the </t>
    </r>
    <r>
      <rPr>
        <b/>
        <sz val="14"/>
        <color indexed="18"/>
        <rFont val="Times New Roman"/>
        <family val="1"/>
      </rPr>
      <t>Before Sheet box</t>
    </r>
    <r>
      <rPr>
        <sz val="14"/>
        <color indexed="18"/>
        <rFont val="Times New Roman"/>
        <family val="1"/>
      </rPr>
      <t xml:space="preserve">, arrow down until you reach where you want to place </t>
    </r>
  </si>
  <si>
    <r>
      <t xml:space="preserve">4) If you want to </t>
    </r>
    <r>
      <rPr>
        <b/>
        <sz val="14"/>
        <color indexed="18"/>
        <rFont val="Times New Roman"/>
        <family val="1"/>
      </rPr>
      <t>rename</t>
    </r>
    <r>
      <rPr>
        <sz val="14"/>
        <color indexed="18"/>
        <rFont val="Times New Roman"/>
        <family val="1"/>
      </rPr>
      <t xml:space="preserve"> the copies of each sheet, go to </t>
    </r>
    <r>
      <rPr>
        <b/>
        <sz val="14"/>
        <color indexed="18"/>
        <rFont val="Times New Roman"/>
        <family val="1"/>
      </rPr>
      <t xml:space="preserve">Format, Sheet, Rename </t>
    </r>
  </si>
  <si>
    <r>
      <t xml:space="preserve">1) Click on </t>
    </r>
    <r>
      <rPr>
        <b/>
        <sz val="14"/>
        <color indexed="18"/>
        <rFont val="Times New Roman"/>
        <family val="1"/>
      </rPr>
      <t xml:space="preserve">Insert Menu </t>
    </r>
    <r>
      <rPr>
        <sz val="14"/>
        <color indexed="18"/>
        <rFont val="Times New Roman"/>
        <family val="1"/>
      </rPr>
      <t xml:space="preserve">on the tool bar at the top of your screen </t>
    </r>
  </si>
  <si>
    <r>
      <t xml:space="preserve">2) Click on </t>
    </r>
    <r>
      <rPr>
        <b/>
        <sz val="14"/>
        <color indexed="18"/>
        <rFont val="Times New Roman"/>
        <family val="1"/>
      </rPr>
      <t>Worksheet</t>
    </r>
    <r>
      <rPr>
        <sz val="14"/>
        <color indexed="18"/>
        <rFont val="Times New Roman"/>
        <family val="1"/>
      </rPr>
      <t xml:space="preserve"> (do this 5 times, this will give you places for 6 photo pages)</t>
    </r>
  </si>
  <si>
    <r>
      <t xml:space="preserve">3) Click on the </t>
    </r>
    <r>
      <rPr>
        <b/>
        <sz val="14"/>
        <color indexed="18"/>
        <rFont val="Times New Roman"/>
        <family val="1"/>
      </rPr>
      <t>Unprotected Photo page</t>
    </r>
    <r>
      <rPr>
        <sz val="14"/>
        <color indexed="18"/>
        <rFont val="Times New Roman"/>
        <family val="1"/>
      </rPr>
      <t xml:space="preserve"> and then Click on </t>
    </r>
    <r>
      <rPr>
        <b/>
        <sz val="14"/>
        <color indexed="18"/>
        <rFont val="Times New Roman"/>
        <family val="1"/>
      </rPr>
      <t>Select All</t>
    </r>
  </si>
  <si>
    <r>
      <t xml:space="preserve">4) Click on </t>
    </r>
    <r>
      <rPr>
        <b/>
        <sz val="14"/>
        <color indexed="18"/>
        <rFont val="Times New Roman"/>
        <family val="1"/>
      </rPr>
      <t>Select All</t>
    </r>
  </si>
  <si>
    <r>
      <t xml:space="preserve">5) Click on </t>
    </r>
    <r>
      <rPr>
        <b/>
        <sz val="14"/>
        <color indexed="18"/>
        <rFont val="Times New Roman"/>
        <family val="1"/>
      </rPr>
      <t>Copy</t>
    </r>
    <r>
      <rPr>
        <sz val="14"/>
        <color indexed="18"/>
        <rFont val="Times New Roman"/>
        <family val="1"/>
      </rPr>
      <t xml:space="preserve"> and then click on </t>
    </r>
    <r>
      <rPr>
        <b/>
        <sz val="14"/>
        <color indexed="18"/>
        <rFont val="Times New Roman"/>
        <family val="1"/>
      </rPr>
      <t>Select All Paste</t>
    </r>
  </si>
  <si>
    <t>AGRICULTURAL EDUCATION</t>
  </si>
  <si>
    <t>END</t>
  </si>
  <si>
    <t xml:space="preserve">   (Day)   </t>
  </si>
  <si>
    <t>87</t>
  </si>
  <si>
    <t>88</t>
  </si>
  <si>
    <t>89</t>
  </si>
  <si>
    <t>Applicant has included a maximum of six photographs with captions. Captions must fit in</t>
  </si>
  <si>
    <t>box. Preset font must not be changed.</t>
  </si>
  <si>
    <r>
      <t xml:space="preserve">applying. </t>
    </r>
    <r>
      <rPr>
        <b/>
        <sz val="10"/>
        <rFont val="Arial"/>
        <family val="2"/>
      </rPr>
      <t>A recommendation can be no more than 1 page.</t>
    </r>
  </si>
  <si>
    <t xml:space="preserve">    B. Instructor's Statement</t>
  </si>
  <si>
    <t xml:space="preserve">         The applicant's most recent agriculture instructor should evaluate and submit</t>
  </si>
  <si>
    <t xml:space="preserve">         a maximum of one page report of the progress the student has made in</t>
  </si>
  <si>
    <t xml:space="preserve">5. E-mail: </t>
  </si>
  <si>
    <r>
      <t>Applicant has included his/her e-mail address,</t>
    </r>
    <r>
      <rPr>
        <b/>
        <sz val="10"/>
        <rFont val="Arial"/>
        <family val="2"/>
      </rPr>
      <t xml:space="preserve"> Cover Page, Line 5</t>
    </r>
    <r>
      <rPr>
        <sz val="10"/>
        <rFont val="Arial"/>
        <family val="2"/>
      </rPr>
      <t>.</t>
    </r>
  </si>
  <si>
    <r>
      <t xml:space="preserve">If the application is altered in any way, it will be </t>
    </r>
    <r>
      <rPr>
        <b/>
        <sz val="11"/>
        <color indexed="10"/>
        <rFont val="Arial"/>
        <family val="2"/>
      </rPr>
      <t>SUBJECT TO DISQUALIFICATION</t>
    </r>
    <r>
      <rPr>
        <b/>
        <sz val="11"/>
        <color indexed="12"/>
        <rFont val="Arial"/>
        <family val="2"/>
      </rPr>
      <t>.  This</t>
    </r>
  </si>
  <si>
    <t>includes copying the application into a word document, altering the space given for</t>
  </si>
  <si>
    <t>applicants must respond to questions in the space provided.</t>
  </si>
  <si>
    <t>responses for any question or changing the font size below 10 points.  For fairness, all</t>
  </si>
  <si>
    <t xml:space="preserve">         caption for each.  DO NOT CHANGE THE SIZE OF THE FONT.  Captions must fit</t>
  </si>
  <si>
    <t xml:space="preserve">         in the box.  (The National FFA Organization reserves the right to retain</t>
  </si>
  <si>
    <t xml:space="preserve">         and use the photographs for publicity purposes.)</t>
  </si>
  <si>
    <r>
      <t xml:space="preserve">  6.  Address: </t>
    </r>
    <r>
      <rPr>
        <sz val="8"/>
        <rFont val="Arial"/>
        <family val="2"/>
      </rPr>
      <t>(street address required)</t>
    </r>
  </si>
  <si>
    <t>Please Fill out the SAE Survey below:</t>
  </si>
  <si>
    <t>Select One</t>
  </si>
  <si>
    <t>Congratulations on having a Supervised Agricultural Experience (SAE).  In order to help us gather information</t>
  </si>
  <si>
    <t>Agribusiness Systems</t>
  </si>
  <si>
    <t>we request you fill out the survey listed below.  This information helps us obtain sponsorship and decide options of awards</t>
  </si>
  <si>
    <t>Animal Systems</t>
  </si>
  <si>
    <t>Environmental Service/Natural Resources Systems</t>
  </si>
  <si>
    <t>The main focus of my Supervised Agricultural Experience (SAE) is:</t>
  </si>
  <si>
    <t>Food Products and Processing systems</t>
  </si>
  <si>
    <t>Plant Systems</t>
  </si>
  <si>
    <t>Power, Structural &amp; Technical Sytems</t>
  </si>
  <si>
    <t>Please describe your SAE in 20 words or less:</t>
  </si>
  <si>
    <t>Yes</t>
  </si>
  <si>
    <t>No</t>
  </si>
  <si>
    <t>19+</t>
  </si>
  <si>
    <t>My future career plans are directly related to my SAE area.</t>
  </si>
  <si>
    <t>Certificates</t>
  </si>
  <si>
    <t>Scholarship</t>
  </si>
  <si>
    <t>Cash/Award Check</t>
  </si>
  <si>
    <t>SAE Earnings last year:</t>
  </si>
  <si>
    <t>Plaques/Medals/Trophies</t>
  </si>
  <si>
    <t>Publicity - Logal or Regional Newspaper Articles</t>
  </si>
  <si>
    <t>National FFA Convention - Main Stage Recognition</t>
  </si>
  <si>
    <t>Leadership activities (not exclusive to FFA) that I am involved in:  (Check all that apply)</t>
  </si>
  <si>
    <t>Recognition at Award Functions</t>
  </si>
  <si>
    <t>FFA Officer</t>
  </si>
  <si>
    <t>Internships with Event Sponsors</t>
  </si>
  <si>
    <t>4-H Officer</t>
  </si>
  <si>
    <t>Student Government</t>
  </si>
  <si>
    <t>Other School Club Officer</t>
  </si>
  <si>
    <t>Sports Team Captain</t>
  </si>
  <si>
    <t>Attend college/university full-time</t>
  </si>
  <si>
    <t>Church Group Leader</t>
  </si>
  <si>
    <t>Attend college/university part-time</t>
  </si>
  <si>
    <t>Other</t>
  </si>
  <si>
    <t>Attend a technical school or community college</t>
  </si>
  <si>
    <t>If Other (describe)</t>
  </si>
  <si>
    <t>Military</t>
  </si>
  <si>
    <t>Seek full-time employment in the agriculture industry</t>
  </si>
  <si>
    <t>I prefer to be recognized by:</t>
  </si>
  <si>
    <t>Seek full-time employment in the non-agriculture industry</t>
  </si>
  <si>
    <t>I am currently employed</t>
  </si>
  <si>
    <t>I have applied for a SAE Career Pathway Grant</t>
  </si>
  <si>
    <t>My family owns a home computer</t>
  </si>
  <si>
    <t>I own a cellular phone</t>
  </si>
  <si>
    <t>I own cattle</t>
  </si>
  <si>
    <t>I own horses</t>
  </si>
  <si>
    <t>I own other animals</t>
  </si>
  <si>
    <t>If you own other animals, please list which animal(s)</t>
  </si>
  <si>
    <t>My hobbies and other areas of interest are:</t>
  </si>
  <si>
    <t>Golf</t>
  </si>
  <si>
    <t>Horseback Riding</t>
  </si>
  <si>
    <t>Outdoor Activities (fishing, hunting, camping, etc.)</t>
  </si>
  <si>
    <t>Photography</t>
  </si>
  <si>
    <t>Reading</t>
  </si>
  <si>
    <t>Scrapbooking</t>
  </si>
  <si>
    <t>Swimming</t>
  </si>
  <si>
    <t>Team Sports</t>
  </si>
  <si>
    <t>Writing</t>
  </si>
  <si>
    <t>Other:</t>
  </si>
  <si>
    <t>Since you have applied for a Proficiency award we would like to have the following information</t>
  </si>
  <si>
    <t>Have you sent the sponsor of my SAE program a thank you note?</t>
  </si>
  <si>
    <t>My participation in this award program is of value to my career preparation</t>
  </si>
  <si>
    <t>The instruction I received during my agriculture classes prepared me to participate in this event</t>
  </si>
  <si>
    <t>I am aware of the national FFA scholarship program (available to high school seniors and college students)</t>
  </si>
  <si>
    <t>I have or I am planning to apply for a national FFA scholarship</t>
  </si>
  <si>
    <t>What are your plans after high school</t>
  </si>
  <si>
    <t>If you plan to attend college, will you pursue a degree in agriculture?</t>
  </si>
  <si>
    <t>College</t>
  </si>
  <si>
    <t>I am aware of the National FFA Alumni</t>
  </si>
  <si>
    <t>Gender:</t>
  </si>
  <si>
    <t>Age:</t>
  </si>
  <si>
    <t>Grade Level:</t>
  </si>
  <si>
    <t>American Indian or Alaska Native</t>
  </si>
  <si>
    <t>1 year</t>
  </si>
  <si>
    <t>My current Grade Point Average (GPA)</t>
  </si>
  <si>
    <t>on a 4.0 grade scale</t>
  </si>
  <si>
    <t>Asian</t>
  </si>
  <si>
    <t>2 years</t>
  </si>
  <si>
    <t>Black]Hispanic</t>
  </si>
  <si>
    <t>3 years</t>
  </si>
  <si>
    <t>I have been an FFA member for:</t>
  </si>
  <si>
    <t>Hawaiian or Other Pacific Islander</t>
  </si>
  <si>
    <t>4 years</t>
  </si>
  <si>
    <t>White</t>
  </si>
  <si>
    <t>5 or more years</t>
  </si>
  <si>
    <t>Ethnicity</t>
  </si>
  <si>
    <t>Some other Race</t>
  </si>
  <si>
    <t>Category that best describes where I live:</t>
  </si>
  <si>
    <t>Rural-Farm</t>
  </si>
  <si>
    <t>Rural-Non Farm</t>
  </si>
  <si>
    <t>Small City/Town</t>
  </si>
  <si>
    <t>Thank you for filling out the SAE Survey.  By filling out this survey you have helped us determine awards and sponsorships.</t>
  </si>
  <si>
    <t>Metropolitan Area</t>
  </si>
  <si>
    <t>VETERINARY MEDICINE</t>
  </si>
  <si>
    <t>GOAT PRODUCTION</t>
  </si>
  <si>
    <t>2006-2013 ENTREPRENEURSHIP PROFICIENCY AWARD</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</si>
</sst>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
    <numFmt numFmtId="165" formatCode="00000"/>
    <numFmt numFmtId="166" formatCode="[&lt;=9999999]###\-####;\(###\)\ ###\-####"/>
    <numFmt numFmtId="167" formatCode="yyyy"/>
    <numFmt numFmtId="168" formatCode="yy"/>
    <numFmt numFmtId="169" formatCode="&quot;$&quot;#,##0"/>
    <numFmt numFmtId="170" formatCode="0_);[Red]\(0\)"/>
    <numFmt numFmtId="171" formatCode="0.0"/>
    <numFmt numFmtId="172" formatCode="mmmm\ d\,\ yyyy"/>
    <numFmt numFmtId="173" formatCode="&quot;$&quot;#,##0.0_);[Red]\(&quot;$&quot;#,##0.0\)"/>
    <numFmt numFmtId="174" formatCode="&quot;$&quot;#,##0.00;[Red]&quot;$&quot;#,##0.00"/>
    <numFmt numFmtId="175" formatCode="&quot;$&quot;#,##0;[Red]&quot;$&quot;#,##0"/>
    <numFmt numFmtId="176" formatCode="#,##0;[Red]#,##0"/>
    <numFmt numFmtId="177" formatCode="#,##0.00;[Red]#,##0.00"/>
    <numFmt numFmtId="178" formatCode="m/d"/>
    <numFmt numFmtId="179" formatCode="\(yyyy\)"/>
    <numFmt numFmtId="180" formatCode="&quot;$&quot;0_);\(&quot;$&quot;0\)"/>
    <numFmt numFmtId="181" formatCode="0.00\ "/>
    <numFmt numFmtId="182" formatCode="m\O"/>
    <numFmt numFmtId="183" formatCode="#,##0.0;[Red]#,##0.0"/>
    <numFmt numFmtId="184" formatCode="0.0_);[Red]\(0.0\)"/>
    <numFmt numFmtId="185" formatCode="mm/dd/yy"/>
    <numFmt numFmtId="186" formatCode="0000"/>
    <numFmt numFmtId="187" formatCode="000000000"/>
    <numFmt numFmtId="188" formatCode="00"/>
    <numFmt numFmtId="189" formatCode="&quot;Yes&quot;;&quot;Yes&quot;;&quot;No&quot;"/>
    <numFmt numFmtId="190" formatCode="&quot;True&quot;;&quot;True&quot;;&quot;False&quot;"/>
    <numFmt numFmtId="191" formatCode="&quot;On&quot;;&quot;On&quot;;&quot;Off&quot;"/>
    <numFmt numFmtId="192" formatCode="m"/>
    <numFmt numFmtId="193" formatCode="d"/>
    <numFmt numFmtId="194" formatCode="m/"/>
    <numFmt numFmtId="195" formatCode="&quot;$&quot;#,##0.00"/>
  </numFmts>
  <fonts count="97">
    <font>
      <sz val="10"/>
      <name val="Arial"/>
      <family val="0"/>
    </font>
    <font>
      <u val="single"/>
      <sz val="10"/>
      <color indexed="12"/>
      <name val="Arial"/>
      <family val="2"/>
    </font>
    <font>
      <b/>
      <sz val="14"/>
      <name val="Arial"/>
      <family val="2"/>
    </font>
    <font>
      <sz val="12"/>
      <name val="Arial"/>
      <family val="2"/>
    </font>
    <font>
      <b/>
      <sz val="12"/>
      <name val="Arial"/>
      <family val="2"/>
    </font>
    <font>
      <b/>
      <sz val="11"/>
      <name val="Arial"/>
      <family val="2"/>
    </font>
    <font>
      <sz val="11"/>
      <name val="Arial"/>
      <family val="2"/>
    </font>
    <font>
      <sz val="14"/>
      <name val="Arial"/>
      <family val="2"/>
    </font>
    <font>
      <b/>
      <sz val="16"/>
      <name val="Arial"/>
      <family val="2"/>
    </font>
    <font>
      <b/>
      <sz val="10"/>
      <name val="Arial"/>
      <family val="2"/>
    </font>
    <font>
      <sz val="9"/>
      <name val="Arial"/>
      <family val="2"/>
    </font>
    <font>
      <sz val="8"/>
      <name val="Arial"/>
      <family val="2"/>
    </font>
    <font>
      <sz val="12"/>
      <name val="Geneva"/>
      <family val="0"/>
    </font>
    <font>
      <b/>
      <u val="single"/>
      <sz val="14"/>
      <name val="Arial"/>
      <family val="2"/>
    </font>
    <font>
      <b/>
      <sz val="11"/>
      <name val="Arial Narrow"/>
      <family val="2"/>
    </font>
    <font>
      <sz val="11"/>
      <name val="Arial Narrow"/>
      <family val="2"/>
    </font>
    <font>
      <b/>
      <u val="single"/>
      <sz val="18"/>
      <name val="Arial"/>
      <family val="2"/>
    </font>
    <font>
      <sz val="16"/>
      <name val="Arial"/>
      <family val="2"/>
    </font>
    <font>
      <b/>
      <sz val="14"/>
      <name val="Geneva"/>
      <family val="0"/>
    </font>
    <font>
      <b/>
      <sz val="12"/>
      <name val="Geneva"/>
      <family val="0"/>
    </font>
    <font>
      <b/>
      <sz val="20"/>
      <name val="Geneva"/>
      <family val="0"/>
    </font>
    <font>
      <sz val="20"/>
      <name val="Geneva"/>
      <family val="0"/>
    </font>
    <font>
      <b/>
      <sz val="10"/>
      <color indexed="10"/>
      <name val="Arial"/>
      <family val="2"/>
    </font>
    <font>
      <b/>
      <u val="single"/>
      <sz val="16"/>
      <name val="Arial"/>
      <family val="2"/>
    </font>
    <font>
      <sz val="6"/>
      <name val="Arial"/>
      <family val="2"/>
    </font>
    <font>
      <b/>
      <vertAlign val="subscript"/>
      <sz val="12"/>
      <name val="Arial"/>
      <family val="2"/>
    </font>
    <font>
      <b/>
      <sz val="12"/>
      <color indexed="12"/>
      <name val="Arial"/>
      <family val="2"/>
    </font>
    <font>
      <b/>
      <sz val="20"/>
      <name val="Arial"/>
      <family val="2"/>
    </font>
    <font>
      <b/>
      <sz val="11"/>
      <color indexed="10"/>
      <name val="Arial"/>
      <family val="2"/>
    </font>
    <font>
      <b/>
      <sz val="9"/>
      <name val="Arial"/>
      <family val="2"/>
    </font>
    <font>
      <b/>
      <sz val="13"/>
      <name val="Arial"/>
      <family val="2"/>
    </font>
    <font>
      <b/>
      <sz val="13"/>
      <name val="Arial Narrow"/>
      <family val="2"/>
    </font>
    <font>
      <sz val="13"/>
      <name val="Arial Narrow"/>
      <family val="2"/>
    </font>
    <font>
      <b/>
      <u val="single"/>
      <sz val="12"/>
      <name val="Arial"/>
      <family val="2"/>
    </font>
    <font>
      <b/>
      <u val="single"/>
      <sz val="10"/>
      <name val="Arial"/>
      <family val="2"/>
    </font>
    <font>
      <sz val="12"/>
      <color indexed="10"/>
      <name val="Arial"/>
      <family val="2"/>
    </font>
    <font>
      <sz val="10"/>
      <color indexed="10"/>
      <name val="Arial"/>
      <family val="2"/>
    </font>
    <font>
      <b/>
      <sz val="12"/>
      <color indexed="10"/>
      <name val="Arial"/>
      <family val="2"/>
    </font>
    <font>
      <b/>
      <sz val="19"/>
      <name val="Arial"/>
      <family val="2"/>
    </font>
    <font>
      <b/>
      <sz val="10"/>
      <color indexed="12"/>
      <name val="Arial"/>
      <family val="2"/>
    </font>
    <font>
      <b/>
      <sz val="12"/>
      <color indexed="10"/>
      <name val="Arial Narrow"/>
      <family val="2"/>
    </font>
    <font>
      <u val="single"/>
      <sz val="10"/>
      <name val="Arial"/>
      <family val="2"/>
    </font>
    <font>
      <b/>
      <sz val="14"/>
      <color indexed="12"/>
      <name val="Arial"/>
      <family val="2"/>
    </font>
    <font>
      <b/>
      <sz val="11"/>
      <color indexed="12"/>
      <name val="Arial"/>
      <family val="2"/>
    </font>
    <font>
      <sz val="10"/>
      <color indexed="12"/>
      <name val="Arial"/>
      <family val="2"/>
    </font>
    <font>
      <b/>
      <sz val="10"/>
      <color indexed="10"/>
      <name val="Arial Narrow"/>
      <family val="2"/>
    </font>
    <font>
      <sz val="8"/>
      <name val="Tahoma"/>
      <family val="2"/>
    </font>
    <font>
      <u val="single"/>
      <sz val="10"/>
      <color indexed="36"/>
      <name val="Arial"/>
      <family val="2"/>
    </font>
    <font>
      <b/>
      <sz val="10"/>
      <color indexed="12"/>
      <name val="Arial Narrow"/>
      <family val="2"/>
    </font>
    <font>
      <b/>
      <sz val="9"/>
      <color indexed="12"/>
      <name val="Arial Narrow"/>
      <family val="2"/>
    </font>
    <font>
      <b/>
      <sz val="9"/>
      <color indexed="10"/>
      <name val="Arial Narrow"/>
      <family val="2"/>
    </font>
    <font>
      <b/>
      <sz val="9"/>
      <color indexed="10"/>
      <name val="Arial"/>
      <family val="2"/>
    </font>
    <font>
      <b/>
      <sz val="16"/>
      <color indexed="51"/>
      <name val="Times New Roman"/>
      <family val="1"/>
    </font>
    <font>
      <sz val="16"/>
      <color indexed="51"/>
      <name val="Times New Roman"/>
      <family val="1"/>
    </font>
    <font>
      <sz val="16"/>
      <color indexed="9"/>
      <name val="Times New Roman"/>
      <family val="1"/>
    </font>
    <font>
      <sz val="10"/>
      <color indexed="9"/>
      <name val="Arial"/>
      <family val="2"/>
    </font>
    <font>
      <b/>
      <u val="single"/>
      <sz val="16"/>
      <color indexed="18"/>
      <name val="Times New Roman"/>
      <family val="1"/>
    </font>
    <font>
      <b/>
      <sz val="14"/>
      <color indexed="18"/>
      <name val="Times New Roman"/>
      <family val="1"/>
    </font>
    <font>
      <sz val="14"/>
      <color indexed="18"/>
      <name val="Times New Roman"/>
      <family val="1"/>
    </font>
    <font>
      <sz val="20"/>
      <color indexed="18"/>
      <name val="Times New Roman"/>
      <family val="1"/>
    </font>
    <font>
      <b/>
      <u val="single"/>
      <sz val="14"/>
      <color indexed="18"/>
      <name val="Times New Roman"/>
      <family val="1"/>
    </font>
    <font>
      <sz val="14"/>
      <name val="Times New Roman"/>
      <family val="1"/>
    </font>
    <font>
      <sz val="26"/>
      <name val="Arial"/>
      <family val="2"/>
    </font>
    <font>
      <sz val="12"/>
      <name val="Times New Roman"/>
      <family val="1"/>
    </font>
    <font>
      <sz val="18"/>
      <name val="Times New Roman"/>
      <family val="1"/>
    </font>
    <font>
      <b/>
      <sz val="12"/>
      <name val="Times New Roman"/>
      <family val="1"/>
    </font>
    <font>
      <b/>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color indexed="8"/>
      <name val="Arial"/>
      <family val="0"/>
    </font>
    <font>
      <sz val="10"/>
      <color indexed="8"/>
      <name val="Arial"/>
      <family val="0"/>
    </font>
    <font>
      <sz val="12"/>
      <color indexed="8"/>
      <name val="Arial"/>
      <family val="0"/>
    </font>
    <font>
      <b/>
      <sz val="6"/>
      <color indexed="8"/>
      <name val="Arial"/>
      <family val="0"/>
    </font>
    <font>
      <sz val="6"/>
      <color indexed="8"/>
      <name val="Arial"/>
      <family val="0"/>
    </font>
    <font>
      <sz val="8"/>
      <color indexed="8"/>
      <name val="Arial"/>
      <family val="0"/>
    </font>
    <font>
      <b/>
      <sz val="11"/>
      <color indexed="8"/>
      <name val="Arial"/>
      <family val="0"/>
    </font>
    <font>
      <b/>
      <sz val="12"/>
      <color indexed="8"/>
      <name val="Arial"/>
      <family val="0"/>
    </font>
    <font>
      <b/>
      <u val="single"/>
      <sz val="12"/>
      <color indexed="8"/>
      <name val="Arial"/>
      <family val="0"/>
    </font>
    <font>
      <b/>
      <u val="single"/>
      <sz val="10"/>
      <color indexed="12"/>
      <name val="Arial"/>
      <family val="0"/>
    </font>
    <font>
      <u val="single"/>
      <sz val="10"/>
      <color indexed="8"/>
      <name val="Arial"/>
      <family val="0"/>
    </font>
    <font>
      <sz val="14"/>
      <color indexed="8"/>
      <name val="Arial"/>
      <family val="0"/>
    </font>
    <font>
      <b/>
      <sz val="8"/>
      <name val="Arial"/>
      <family val="2"/>
    </font>
  </fonts>
  <fills count="20">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gray0625">
        <bgColor indexed="42"/>
      </patternFill>
    </fill>
    <fill>
      <patternFill patternType="solid">
        <fgColor indexed="18"/>
        <bgColor indexed="64"/>
      </patternFill>
    </fill>
  </fills>
  <borders count="9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color indexed="63"/>
      </top>
      <bottom style="thin"/>
    </border>
    <border>
      <left style="medium"/>
      <right>
        <color indexed="63"/>
      </right>
      <top style="thin"/>
      <bottom style="thin"/>
    </border>
    <border>
      <left style="thin"/>
      <right>
        <color indexed="63"/>
      </right>
      <top style="thin"/>
      <bottom style="thin"/>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thin"/>
    </border>
    <border>
      <left style="thin"/>
      <right style="thin"/>
      <top>
        <color indexed="63"/>
      </top>
      <bottom style="thin"/>
    </border>
    <border>
      <left style="medium"/>
      <right>
        <color indexed="63"/>
      </right>
      <top style="thin"/>
      <bottom>
        <color indexed="63"/>
      </bottom>
    </border>
    <border>
      <left style="thin"/>
      <right style="thin"/>
      <top style="thin"/>
      <bottom>
        <color indexed="63"/>
      </bottom>
    </border>
    <border>
      <left style="medium"/>
      <right>
        <color indexed="63"/>
      </right>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thin"/>
    </border>
    <border>
      <left style="thin"/>
      <right style="double"/>
      <top>
        <color indexed="63"/>
      </top>
      <bottom style="thin"/>
    </border>
    <border>
      <left style="thin"/>
      <right style="double"/>
      <top style="thin"/>
      <bottom style="thin"/>
    </border>
    <border>
      <left>
        <color indexed="63"/>
      </left>
      <right style="double"/>
      <top style="thin"/>
      <bottom style="thin"/>
    </border>
    <border>
      <left style="thin"/>
      <right style="double"/>
      <top style="thin"/>
      <bottom>
        <color indexed="63"/>
      </bottom>
    </border>
    <border>
      <left>
        <color indexed="63"/>
      </left>
      <right style="thin"/>
      <top style="thin"/>
      <bottom>
        <color indexed="63"/>
      </bottom>
    </border>
    <border>
      <left style="medium"/>
      <right>
        <color indexed="63"/>
      </right>
      <top style="medium"/>
      <bottom>
        <color indexed="63"/>
      </bottom>
    </border>
    <border>
      <left style="medium"/>
      <right>
        <color indexed="63"/>
      </right>
      <top>
        <color indexed="63"/>
      </top>
      <bottom style="medium"/>
    </border>
    <border>
      <left style="thin"/>
      <right>
        <color indexed="63"/>
      </right>
      <top style="medium"/>
      <bottom>
        <color indexed="63"/>
      </bottom>
    </border>
    <border>
      <left style="thin"/>
      <right>
        <color indexed="63"/>
      </right>
      <top>
        <color indexed="63"/>
      </top>
      <bottom style="medium"/>
    </border>
    <border>
      <left style="thin"/>
      <right style="thin"/>
      <top>
        <color indexed="63"/>
      </top>
      <bottom style="medium"/>
    </border>
    <border>
      <left>
        <color indexed="63"/>
      </left>
      <right style="thin"/>
      <top>
        <color indexed="63"/>
      </top>
      <bottom style="thin"/>
    </border>
    <border>
      <left>
        <color indexed="63"/>
      </left>
      <right>
        <color indexed="63"/>
      </right>
      <top style="thin"/>
      <bottom style="medium"/>
    </border>
    <border>
      <left style="thin"/>
      <right style="thin"/>
      <top style="thin"/>
      <bottom style="thin"/>
    </border>
    <border>
      <left>
        <color indexed="63"/>
      </left>
      <right style="thin"/>
      <top>
        <color indexed="63"/>
      </top>
      <bottom>
        <color indexed="63"/>
      </bottom>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style="medium"/>
      <top style="thin"/>
      <bottom style="thin"/>
    </border>
    <border>
      <left>
        <color indexed="63"/>
      </left>
      <right style="medium"/>
      <top>
        <color indexed="63"/>
      </top>
      <bottom style="thin"/>
    </border>
    <border>
      <left>
        <color indexed="63"/>
      </left>
      <right style="medium"/>
      <top>
        <color indexed="63"/>
      </top>
      <bottom style="medium"/>
    </border>
    <border>
      <left>
        <color indexed="63"/>
      </left>
      <right style="medium"/>
      <top>
        <color indexed="63"/>
      </top>
      <bottom>
        <color indexed="63"/>
      </bottom>
    </border>
    <border>
      <left>
        <color indexed="63"/>
      </left>
      <right style="medium"/>
      <top style="thin"/>
      <bottom>
        <color indexed="63"/>
      </bottom>
    </border>
    <border>
      <left style="medium"/>
      <right>
        <color indexed="63"/>
      </right>
      <top style="thin"/>
      <bottom style="medium"/>
    </border>
    <border>
      <left style="thin"/>
      <right>
        <color indexed="63"/>
      </right>
      <top style="thin"/>
      <bottom style="medium"/>
    </border>
    <border>
      <left>
        <color indexed="63"/>
      </left>
      <right style="medium"/>
      <top style="thin"/>
      <bottom style="medium"/>
    </border>
    <border>
      <left style="thin"/>
      <right>
        <color indexed="63"/>
      </right>
      <top style="thin"/>
      <bottom>
        <color indexed="63"/>
      </bottom>
    </border>
    <border>
      <left style="thin"/>
      <right>
        <color indexed="63"/>
      </right>
      <top style="medium"/>
      <bottom style="thin"/>
    </border>
    <border>
      <left style="thin"/>
      <right style="thin"/>
      <top style="medium"/>
      <bottom style="thin"/>
    </border>
    <border>
      <left style="medium"/>
      <right>
        <color indexed="63"/>
      </right>
      <top style="medium"/>
      <bottom style="thin"/>
    </border>
    <border>
      <left style="thin"/>
      <right style="medium"/>
      <top>
        <color indexed="63"/>
      </top>
      <bottom>
        <color indexed="63"/>
      </bottom>
    </border>
    <border>
      <left style="thin"/>
      <right style="medium"/>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style="medium"/>
      <top>
        <color indexed="63"/>
      </top>
      <bottom style="thin"/>
    </border>
    <border>
      <left style="thin"/>
      <right style="medium"/>
      <top style="medium"/>
      <bottom style="thin"/>
    </border>
    <border>
      <left style="thin"/>
      <right style="medium"/>
      <top style="thin"/>
      <bottom style="thin"/>
    </border>
    <border>
      <left style="thin"/>
      <right style="medium"/>
      <top>
        <color indexed="63"/>
      </top>
      <bottom style="medium"/>
    </border>
    <border>
      <left>
        <color indexed="63"/>
      </left>
      <right style="thin"/>
      <top style="medium"/>
      <bottom>
        <color indexed="63"/>
      </bottom>
    </border>
    <border>
      <left>
        <color indexed="63"/>
      </left>
      <right style="thin"/>
      <top>
        <color indexed="63"/>
      </top>
      <bottom style="medium"/>
    </border>
    <border>
      <left style="medium"/>
      <right style="thin"/>
      <top style="medium"/>
      <bottom style="medium"/>
    </border>
    <border>
      <left style="thin"/>
      <right>
        <color indexed="63"/>
      </right>
      <top style="medium"/>
      <bottom style="medium"/>
    </border>
    <border>
      <left style="medium"/>
      <right style="thin"/>
      <top style="thin"/>
      <bottom>
        <color indexed="63"/>
      </bottom>
    </border>
    <border>
      <left style="medium"/>
      <right style="thin"/>
      <top>
        <color indexed="63"/>
      </top>
      <bottom style="medium"/>
    </border>
    <border>
      <left style="thin"/>
      <right style="medium"/>
      <top style="medium"/>
      <bottom>
        <color indexed="63"/>
      </bottom>
    </border>
    <border>
      <left style="medium"/>
      <right style="thin"/>
      <top style="medium"/>
      <bottom style="thin"/>
    </border>
    <border>
      <left style="medium"/>
      <right style="thin"/>
      <top style="thin"/>
      <bottom style="medium"/>
    </border>
    <border>
      <left>
        <color indexed="63"/>
      </left>
      <right style="thin"/>
      <top style="thin"/>
      <bottom style="medium"/>
    </border>
    <border>
      <left>
        <color indexed="63"/>
      </left>
      <right>
        <color indexed="63"/>
      </right>
      <top style="thin"/>
      <bottom style="double"/>
    </border>
    <border>
      <left>
        <color indexed="63"/>
      </left>
      <right style="thin"/>
      <top style="thin"/>
      <bottom style="double"/>
    </border>
    <border>
      <left>
        <color indexed="63"/>
      </left>
      <right style="double"/>
      <top style="medium"/>
      <bottom style="medium"/>
    </border>
    <border>
      <left>
        <color indexed="63"/>
      </left>
      <right style="double"/>
      <top style="medium"/>
      <bottom>
        <color indexed="63"/>
      </bottom>
    </border>
    <border>
      <left>
        <color indexed="63"/>
      </left>
      <right style="double"/>
      <top>
        <color indexed="63"/>
      </top>
      <bottom style="thin"/>
    </border>
    <border>
      <left>
        <color indexed="63"/>
      </left>
      <right style="double"/>
      <top>
        <color indexed="63"/>
      </top>
      <bottom>
        <color indexed="63"/>
      </bottom>
    </border>
    <border>
      <left>
        <color indexed="63"/>
      </left>
      <right style="double"/>
      <top style="thin"/>
      <bottom>
        <color indexed="63"/>
      </bottom>
    </border>
    <border>
      <left>
        <color indexed="63"/>
      </left>
      <right style="medium"/>
      <top style="medium"/>
      <bottom>
        <color indexed="63"/>
      </bottom>
    </border>
    <border>
      <left style="thin"/>
      <right style="double"/>
      <top style="medium"/>
      <bottom>
        <color indexed="63"/>
      </bottom>
    </border>
    <border>
      <left style="thin"/>
      <right style="double"/>
      <top>
        <color indexed="63"/>
      </top>
      <bottom>
        <color indexed="63"/>
      </bottom>
    </border>
    <border>
      <left style="double"/>
      <right>
        <color indexed="63"/>
      </right>
      <top style="thin"/>
      <bottom>
        <color indexed="63"/>
      </bottom>
    </border>
    <border>
      <left style="thin"/>
      <right style="medium"/>
      <top style="thin"/>
      <bottom style="double"/>
    </border>
    <border>
      <left style="thin"/>
      <right style="medium"/>
      <top style="thin"/>
      <bottom style="medium"/>
    </border>
    <border>
      <left style="medium"/>
      <right style="medium"/>
      <top style="medium"/>
      <bottom style="medium"/>
    </border>
    <border>
      <left style="medium"/>
      <right style="thin"/>
      <top style="thin"/>
      <bottom style="thin"/>
    </border>
    <border>
      <left style="medium"/>
      <right style="medium"/>
      <top style="medium"/>
      <bottom>
        <color indexed="63"/>
      </bottom>
    </border>
    <border>
      <left style="medium"/>
      <right>
        <color indexed="63"/>
      </right>
      <top style="thin"/>
      <bottom style="double"/>
    </border>
    <border>
      <left style="dashed">
        <color indexed="18"/>
      </left>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2" borderId="0" applyNumberFormat="0" applyBorder="0" applyAlignment="0" applyProtection="0"/>
    <xf numFmtId="0" fontId="67" fillId="5" borderId="0" applyNumberFormat="0" applyBorder="0" applyAlignment="0" applyProtection="0"/>
    <xf numFmtId="0" fontId="67" fillId="4" borderId="0" applyNumberFormat="0" applyBorder="0" applyAlignment="0" applyProtection="0"/>
    <xf numFmtId="0" fontId="67" fillId="6" borderId="0" applyNumberFormat="0" applyBorder="0" applyAlignment="0" applyProtection="0"/>
    <xf numFmtId="0" fontId="67" fillId="3" borderId="0" applyNumberFormat="0" applyBorder="0" applyAlignment="0" applyProtection="0"/>
    <xf numFmtId="0" fontId="67" fillId="7" borderId="0" applyNumberFormat="0" applyBorder="0" applyAlignment="0" applyProtection="0"/>
    <xf numFmtId="0" fontId="67" fillId="6" borderId="0" applyNumberFormat="0" applyBorder="0" applyAlignment="0" applyProtection="0"/>
    <xf numFmtId="0" fontId="67" fillId="8" borderId="0" applyNumberFormat="0" applyBorder="0" applyAlignment="0" applyProtection="0"/>
    <xf numFmtId="0" fontId="67" fillId="7" borderId="0" applyNumberFormat="0" applyBorder="0" applyAlignment="0" applyProtection="0"/>
    <xf numFmtId="0" fontId="68" fillId="9" borderId="0" applyNumberFormat="0" applyBorder="0" applyAlignment="0" applyProtection="0"/>
    <xf numFmtId="0" fontId="68" fillId="3" borderId="0" applyNumberFormat="0" applyBorder="0" applyAlignment="0" applyProtection="0"/>
    <xf numFmtId="0" fontId="68" fillId="7" borderId="0" applyNumberFormat="0" applyBorder="0" applyAlignment="0" applyProtection="0"/>
    <xf numFmtId="0" fontId="68" fillId="6" borderId="0" applyNumberFormat="0" applyBorder="0" applyAlignment="0" applyProtection="0"/>
    <xf numFmtId="0" fontId="68" fillId="9" borderId="0" applyNumberFormat="0" applyBorder="0" applyAlignment="0" applyProtection="0"/>
    <xf numFmtId="0" fontId="68" fillId="3"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9"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70" fillId="15" borderId="1" applyNumberFormat="0" applyAlignment="0" applyProtection="0"/>
    <xf numFmtId="0" fontId="71" fillId="16"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47" fillId="0" borderId="0" applyNumberFormat="0" applyFill="0" applyBorder="0" applyAlignment="0" applyProtection="0"/>
    <xf numFmtId="0" fontId="73" fillId="17"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1" fillId="0" borderId="0" applyNumberFormat="0" applyFill="0" applyBorder="0" applyAlignment="0" applyProtection="0"/>
    <xf numFmtId="0" fontId="77" fillId="7" borderId="1" applyNumberFormat="0" applyAlignment="0" applyProtection="0"/>
    <xf numFmtId="0" fontId="78" fillId="0" borderId="6" applyNumberFormat="0" applyFill="0" applyAlignment="0" applyProtection="0"/>
    <xf numFmtId="0" fontId="79" fillId="7" borderId="0" applyNumberFormat="0" applyBorder="0" applyAlignment="0" applyProtection="0"/>
    <xf numFmtId="0" fontId="63" fillId="0" borderId="0">
      <alignment/>
      <protection/>
    </xf>
    <xf numFmtId="0" fontId="0" fillId="4" borderId="7" applyNumberFormat="0" applyFont="0" applyAlignment="0" applyProtection="0"/>
    <xf numFmtId="0" fontId="80" fillId="15"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906">
    <xf numFmtId="0" fontId="0" fillId="0" borderId="0" xfId="0" applyAlignment="1">
      <alignment/>
    </xf>
    <xf numFmtId="0" fontId="2" fillId="0" borderId="0" xfId="0" applyFont="1" applyAlignment="1">
      <alignment horizontal="centerContinuous"/>
    </xf>
    <xf numFmtId="0" fontId="3" fillId="0" borderId="0" xfId="0" applyFont="1" applyAlignment="1">
      <alignment/>
    </xf>
    <xf numFmtId="0" fontId="6" fillId="0" borderId="0" xfId="0" applyFont="1" applyAlignment="1">
      <alignment/>
    </xf>
    <xf numFmtId="0" fontId="0" fillId="0" borderId="0" xfId="0" applyFont="1" applyAlignment="1">
      <alignment/>
    </xf>
    <xf numFmtId="0" fontId="7" fillId="0" borderId="0" xfId="0" applyFont="1" applyAlignment="1" applyProtection="1">
      <alignment horizontal="left"/>
      <protection hidden="1"/>
    </xf>
    <xf numFmtId="0" fontId="8" fillId="0" borderId="0" xfId="0" applyFont="1" applyAlignment="1" applyProtection="1">
      <alignment horizontal="left"/>
      <protection hidden="1"/>
    </xf>
    <xf numFmtId="0" fontId="7" fillId="0" borderId="0" xfId="0" applyFont="1" applyAlignment="1" applyProtection="1">
      <alignment horizontal="right"/>
      <protection hidden="1"/>
    </xf>
    <xf numFmtId="0" fontId="0" fillId="0" borderId="0" xfId="0" applyFont="1" applyAlignment="1" applyProtection="1">
      <alignment/>
      <protection locked="0"/>
    </xf>
    <xf numFmtId="0" fontId="0" fillId="0" borderId="0" xfId="0" applyFont="1" applyAlignment="1" applyProtection="1">
      <alignment horizontal="left"/>
      <protection hidden="1"/>
    </xf>
    <xf numFmtId="0" fontId="0" fillId="0" borderId="0" xfId="0" applyFont="1" applyAlignment="1" applyProtection="1">
      <alignment/>
      <protection hidden="1"/>
    </xf>
    <xf numFmtId="0" fontId="9" fillId="0" borderId="0" xfId="0" applyFont="1" applyAlignment="1" applyProtection="1">
      <alignment horizontal="left"/>
      <protection hidden="1"/>
    </xf>
    <xf numFmtId="0" fontId="10" fillId="0" borderId="0" xfId="0" applyFont="1" applyAlignment="1" applyProtection="1">
      <alignment/>
      <protection hidden="1"/>
    </xf>
    <xf numFmtId="0" fontId="3" fillId="0" borderId="10" xfId="0" applyFont="1" applyBorder="1" applyAlignment="1" applyProtection="1">
      <alignment horizontal="center"/>
      <protection hidden="1" locked="0"/>
    </xf>
    <xf numFmtId="0" fontId="10" fillId="0" borderId="0" xfId="0" applyFont="1" applyAlignment="1" applyProtection="1">
      <alignment/>
      <protection hidden="1"/>
    </xf>
    <xf numFmtId="0" fontId="11" fillId="0" borderId="0" xfId="0" applyFont="1" applyAlignment="1" applyProtection="1">
      <alignment horizontal="right" vertical="top"/>
      <protection hidden="1"/>
    </xf>
    <xf numFmtId="0" fontId="0" fillId="0" borderId="0" xfId="0" applyFont="1" applyBorder="1" applyAlignment="1" applyProtection="1">
      <alignment/>
      <protection hidden="1"/>
    </xf>
    <xf numFmtId="0" fontId="0" fillId="0" borderId="11" xfId="0" applyFont="1" applyBorder="1" applyAlignment="1" applyProtection="1">
      <alignment/>
      <protection hidden="1"/>
    </xf>
    <xf numFmtId="14" fontId="0" fillId="0" borderId="0" xfId="0" applyNumberFormat="1" applyFont="1" applyBorder="1" applyAlignment="1" applyProtection="1">
      <alignment horizontal="right"/>
      <protection hidden="1"/>
    </xf>
    <xf numFmtId="14" fontId="0" fillId="0" borderId="0" xfId="0" applyNumberFormat="1" applyFont="1" applyBorder="1" applyAlignment="1" applyProtection="1">
      <alignment horizontal="left"/>
      <protection hidden="1"/>
    </xf>
    <xf numFmtId="0" fontId="0" fillId="0" borderId="0" xfId="0" applyFont="1" applyBorder="1" applyAlignment="1" applyProtection="1">
      <alignment horizontal="left"/>
      <protection hidden="1"/>
    </xf>
    <xf numFmtId="1" fontId="0" fillId="0" borderId="0" xfId="0" applyNumberFormat="1" applyFont="1" applyBorder="1" applyAlignment="1" applyProtection="1">
      <alignment horizontal="right"/>
      <protection hidden="1"/>
    </xf>
    <xf numFmtId="0" fontId="0" fillId="0" borderId="10" xfId="0" applyFont="1" applyBorder="1" applyAlignment="1" applyProtection="1">
      <alignment/>
      <protection hidden="1"/>
    </xf>
    <xf numFmtId="0" fontId="0" fillId="0" borderId="10" xfId="0" applyFont="1" applyBorder="1" applyAlignment="1" applyProtection="1">
      <alignment/>
      <protection hidden="1" locked="0"/>
    </xf>
    <xf numFmtId="0" fontId="0" fillId="0" borderId="0" xfId="0" applyFont="1" applyAlignment="1" applyProtection="1">
      <alignment horizontal="right"/>
      <protection hidden="1"/>
    </xf>
    <xf numFmtId="0" fontId="0" fillId="0" borderId="10" xfId="0" applyFont="1" applyBorder="1" applyAlignment="1" applyProtection="1">
      <alignment horizontal="centerContinuous"/>
      <protection hidden="1" locked="0"/>
    </xf>
    <xf numFmtId="0" fontId="0" fillId="0" borderId="10" xfId="0" applyFont="1" applyBorder="1" applyAlignment="1" applyProtection="1">
      <alignment horizontal="centerContinuous"/>
      <protection hidden="1"/>
    </xf>
    <xf numFmtId="0" fontId="0" fillId="0" borderId="0" xfId="0" applyFont="1" applyBorder="1" applyAlignment="1" applyProtection="1">
      <alignment horizontal="right"/>
      <protection hidden="1"/>
    </xf>
    <xf numFmtId="0" fontId="0" fillId="0" borderId="11" xfId="0" applyFont="1" applyBorder="1" applyAlignment="1" applyProtection="1">
      <alignment horizontal="centerContinuous"/>
      <protection hidden="1"/>
    </xf>
    <xf numFmtId="49" fontId="0" fillId="0" borderId="0" xfId="0" applyNumberFormat="1" applyFont="1" applyBorder="1" applyAlignment="1" applyProtection="1">
      <alignment horizontal="right"/>
      <protection hidden="1"/>
    </xf>
    <xf numFmtId="166" fontId="0" fillId="0" borderId="11" xfId="0" applyNumberFormat="1" applyFont="1" applyBorder="1" applyAlignment="1" applyProtection="1">
      <alignment horizontal="centerContinuous"/>
      <protection hidden="1"/>
    </xf>
    <xf numFmtId="166" fontId="0" fillId="0" borderId="10" xfId="0" applyNumberFormat="1" applyFont="1" applyBorder="1" applyAlignment="1" applyProtection="1">
      <alignment horizontal="centerContinuous"/>
      <protection hidden="1" locked="0"/>
    </xf>
    <xf numFmtId="166" fontId="0" fillId="0" borderId="10" xfId="0" applyNumberFormat="1" applyFont="1" applyBorder="1" applyAlignment="1" applyProtection="1">
      <alignment horizontal="centerContinuous"/>
      <protection hidden="1"/>
    </xf>
    <xf numFmtId="0" fontId="0" fillId="0" borderId="10" xfId="0" applyFont="1" applyBorder="1" applyAlignment="1" applyProtection="1">
      <alignment horizontal="left"/>
      <protection hidden="1" locked="0"/>
    </xf>
    <xf numFmtId="0" fontId="0" fillId="0" borderId="0" xfId="0" applyFont="1" applyBorder="1" applyAlignment="1" applyProtection="1">
      <alignment horizontal="centerContinuous"/>
      <protection hidden="1"/>
    </xf>
    <xf numFmtId="0" fontId="0" fillId="0" borderId="10" xfId="0" applyFont="1" applyBorder="1" applyAlignment="1" applyProtection="1">
      <alignment horizontal="left"/>
      <protection hidden="1"/>
    </xf>
    <xf numFmtId="0" fontId="0" fillId="0" borderId="11" xfId="0" applyFont="1" applyBorder="1" applyAlignment="1" applyProtection="1">
      <alignment horizontal="left"/>
      <protection hidden="1" locked="0"/>
    </xf>
    <xf numFmtId="0" fontId="0" fillId="0" borderId="0" xfId="0" applyFont="1" applyBorder="1" applyAlignment="1" applyProtection="1">
      <alignment horizontal="center"/>
      <protection hidden="1"/>
    </xf>
    <xf numFmtId="166" fontId="0" fillId="0" borderId="10" xfId="0" applyNumberFormat="1" applyFont="1" applyBorder="1" applyAlignment="1" applyProtection="1">
      <alignment/>
      <protection hidden="1"/>
    </xf>
    <xf numFmtId="0" fontId="3" fillId="0" borderId="11" xfId="0" applyFont="1" applyBorder="1" applyAlignment="1" applyProtection="1">
      <alignment horizontal="center"/>
      <protection hidden="1" locked="0"/>
    </xf>
    <xf numFmtId="0" fontId="11" fillId="0" borderId="0" xfId="0" applyFont="1" applyAlignment="1" applyProtection="1">
      <alignment horizontal="center"/>
      <protection hidden="1"/>
    </xf>
    <xf numFmtId="0" fontId="0" fillId="0" borderId="0" xfId="0" applyFont="1" applyBorder="1" applyAlignment="1" applyProtection="1">
      <alignment/>
      <protection hidden="1"/>
    </xf>
    <xf numFmtId="0" fontId="10" fillId="0" borderId="0" xfId="0" applyFont="1" applyBorder="1" applyAlignment="1" applyProtection="1">
      <alignment horizontal="center"/>
      <protection hidden="1"/>
    </xf>
    <xf numFmtId="0" fontId="0" fillId="0" borderId="0" xfId="0" applyFont="1" applyAlignment="1" applyProtection="1">
      <alignment horizontal="center"/>
      <protection hidden="1"/>
    </xf>
    <xf numFmtId="14" fontId="0" fillId="0" borderId="0" xfId="0" applyNumberFormat="1" applyFont="1" applyAlignment="1" applyProtection="1">
      <alignment/>
      <protection hidden="1"/>
    </xf>
    <xf numFmtId="0" fontId="3" fillId="0" borderId="0" xfId="0" applyNumberFormat="1" applyFont="1" applyBorder="1" applyAlignment="1" applyProtection="1">
      <alignment horizontal="center"/>
      <protection hidden="1"/>
    </xf>
    <xf numFmtId="0" fontId="7" fillId="0" borderId="0" xfId="0" applyFont="1" applyBorder="1" applyAlignment="1" applyProtection="1">
      <alignment horizontal="centerContinuous"/>
      <protection hidden="1"/>
    </xf>
    <xf numFmtId="166" fontId="0" fillId="0" borderId="0" xfId="0" applyNumberFormat="1" applyFont="1" applyBorder="1" applyAlignment="1" applyProtection="1">
      <alignment horizontal="centerContinuous"/>
      <protection hidden="1"/>
    </xf>
    <xf numFmtId="0" fontId="12" fillId="0" borderId="0" xfId="0" applyFont="1" applyAlignment="1">
      <alignment/>
    </xf>
    <xf numFmtId="0" fontId="12" fillId="0" borderId="0" xfId="0" applyFont="1" applyAlignment="1" applyProtection="1">
      <alignment/>
      <protection locked="0"/>
    </xf>
    <xf numFmtId="0" fontId="0" fillId="0" borderId="0" xfId="0" applyFont="1" applyFill="1" applyBorder="1" applyAlignment="1">
      <alignment/>
    </xf>
    <xf numFmtId="0" fontId="8" fillId="0" borderId="0" xfId="0" applyFont="1" applyAlignment="1" applyProtection="1">
      <alignment horizontal="centerContinuous"/>
      <protection hidden="1"/>
    </xf>
    <xf numFmtId="0" fontId="13" fillId="0" borderId="0" xfId="0" applyFont="1" applyAlignment="1" applyProtection="1">
      <alignment horizontal="center"/>
      <protection hidden="1"/>
    </xf>
    <xf numFmtId="0" fontId="0" fillId="0" borderId="0" xfId="0" applyAlignment="1" applyProtection="1">
      <alignment/>
      <protection locked="0"/>
    </xf>
    <xf numFmtId="1" fontId="3" fillId="0" borderId="0" xfId="0" applyNumberFormat="1" applyFont="1" applyBorder="1" applyAlignment="1" applyProtection="1">
      <alignment horizontal="center"/>
      <protection hidden="1"/>
    </xf>
    <xf numFmtId="0" fontId="0" fillId="0" borderId="0" xfId="0" applyAlignment="1" applyProtection="1">
      <alignment/>
      <protection/>
    </xf>
    <xf numFmtId="0" fontId="3" fillId="0" borderId="0" xfId="0" applyFont="1" applyBorder="1" applyAlignment="1" applyProtection="1">
      <alignment horizontal="left"/>
      <protection hidden="1" locked="0"/>
    </xf>
    <xf numFmtId="0" fontId="0" fillId="0" borderId="0" xfId="0" applyBorder="1" applyAlignment="1" applyProtection="1">
      <alignment/>
      <protection/>
    </xf>
    <xf numFmtId="0" fontId="0" fillId="0" borderId="10" xfId="0" applyBorder="1" applyAlignment="1" applyProtection="1">
      <alignment/>
      <protection/>
    </xf>
    <xf numFmtId="0" fontId="0" fillId="0" borderId="12" xfId="0" applyBorder="1" applyAlignment="1" applyProtection="1">
      <alignment horizontal="centerContinuous"/>
      <protection/>
    </xf>
    <xf numFmtId="0" fontId="10" fillId="0" borderId="12" xfId="0" applyFont="1" applyBorder="1" applyAlignment="1" applyProtection="1">
      <alignment horizontal="centerContinuous"/>
      <protection/>
    </xf>
    <xf numFmtId="0" fontId="10" fillId="0" borderId="0" xfId="0" applyFont="1" applyAlignment="1" applyProtection="1">
      <alignment horizontal="centerContinuous"/>
      <protection/>
    </xf>
    <xf numFmtId="0" fontId="14" fillId="0" borderId="0" xfId="0" applyFont="1" applyAlignment="1" applyProtection="1">
      <alignment/>
      <protection/>
    </xf>
    <xf numFmtId="0" fontId="0" fillId="0" borderId="11" xfId="0" applyBorder="1" applyAlignment="1" applyProtection="1">
      <alignment horizontal="center"/>
      <protection locked="0"/>
    </xf>
    <xf numFmtId="0" fontId="0" fillId="0" borderId="0" xfId="0" applyAlignment="1" applyProtection="1">
      <alignment horizontal="center"/>
      <protection locked="0"/>
    </xf>
    <xf numFmtId="0" fontId="0" fillId="0" borderId="0" xfId="0" applyAlignment="1" applyProtection="1">
      <alignment horizontal="right" vertical="center"/>
      <protection hidden="1"/>
    </xf>
    <xf numFmtId="0" fontId="16" fillId="0" borderId="0" xfId="0" applyFont="1" applyAlignment="1" applyProtection="1">
      <alignment horizontal="centerContinuous"/>
      <protection hidden="1"/>
    </xf>
    <xf numFmtId="0" fontId="2" fillId="0" borderId="0" xfId="0" applyFont="1" applyAlignment="1" applyProtection="1">
      <alignment vertical="center"/>
      <protection/>
    </xf>
    <xf numFmtId="49" fontId="0" fillId="0" borderId="0" xfId="0" applyNumberFormat="1" applyAlignment="1" applyProtection="1">
      <alignment horizontal="center"/>
      <protection/>
    </xf>
    <xf numFmtId="0" fontId="4" fillId="0" borderId="0" xfId="0" applyFont="1" applyAlignment="1" applyProtection="1">
      <alignment/>
      <protection/>
    </xf>
    <xf numFmtId="0" fontId="6" fillId="0" borderId="0" xfId="0" applyFont="1" applyAlignment="1" applyProtection="1">
      <alignment/>
      <protection/>
    </xf>
    <xf numFmtId="0" fontId="0" fillId="0" borderId="0" xfId="0" applyAlignment="1" applyProtection="1">
      <alignment horizontal="right"/>
      <protection/>
    </xf>
    <xf numFmtId="0" fontId="4" fillId="0" borderId="0" xfId="0" applyFont="1" applyAlignment="1" applyProtection="1">
      <alignment vertical="center"/>
      <protection/>
    </xf>
    <xf numFmtId="49" fontId="0" fillId="0" borderId="0" xfId="0" applyNumberFormat="1" applyAlignment="1">
      <alignment horizontal="right"/>
    </xf>
    <xf numFmtId="0" fontId="0" fillId="0" borderId="13" xfId="0" applyBorder="1" applyAlignment="1">
      <alignment/>
    </xf>
    <xf numFmtId="0" fontId="0" fillId="0" borderId="13" xfId="0" applyFont="1" applyBorder="1" applyAlignment="1">
      <alignment/>
    </xf>
    <xf numFmtId="0" fontId="0" fillId="0" borderId="10" xfId="0" applyFont="1" applyBorder="1" applyAlignment="1">
      <alignment/>
    </xf>
    <xf numFmtId="0" fontId="0" fillId="0" borderId="11" xfId="0" applyFont="1" applyBorder="1" applyAlignment="1">
      <alignment/>
    </xf>
    <xf numFmtId="0" fontId="0" fillId="0" borderId="0" xfId="0" applyFont="1" applyBorder="1" applyAlignment="1">
      <alignment/>
    </xf>
    <xf numFmtId="0" fontId="0" fillId="0" borderId="12" xfId="0" applyFont="1" applyBorder="1" applyAlignment="1">
      <alignment/>
    </xf>
    <xf numFmtId="0" fontId="17" fillId="0" borderId="0" xfId="0" applyFont="1" applyAlignment="1">
      <alignment/>
    </xf>
    <xf numFmtId="0" fontId="9" fillId="0" borderId="0" xfId="0" applyFont="1" applyAlignment="1">
      <alignment/>
    </xf>
    <xf numFmtId="0" fontId="0" fillId="0" borderId="0" xfId="0" applyBorder="1" applyAlignment="1">
      <alignment/>
    </xf>
    <xf numFmtId="0" fontId="0" fillId="0" borderId="10" xfId="0" applyBorder="1" applyAlignment="1">
      <alignment/>
    </xf>
    <xf numFmtId="0" fontId="0" fillId="0" borderId="14" xfId="0" applyBorder="1" applyAlignment="1">
      <alignment/>
    </xf>
    <xf numFmtId="49" fontId="0" fillId="0" borderId="0" xfId="0" applyNumberFormat="1" applyAlignment="1">
      <alignment/>
    </xf>
    <xf numFmtId="0" fontId="2" fillId="0" borderId="0" xfId="0" applyFont="1" applyAlignment="1">
      <alignment/>
    </xf>
    <xf numFmtId="0" fontId="0" fillId="0" borderId="12" xfId="0" applyBorder="1" applyAlignment="1">
      <alignment/>
    </xf>
    <xf numFmtId="0" fontId="0" fillId="0" borderId="11" xfId="0" applyBorder="1" applyAlignment="1">
      <alignment/>
    </xf>
    <xf numFmtId="0" fontId="3" fillId="0" borderId="0" xfId="0" applyFont="1" applyAlignment="1" applyProtection="1">
      <alignment/>
      <protection hidden="1"/>
    </xf>
    <xf numFmtId="0" fontId="0" fillId="0" borderId="0" xfId="0" applyAlignment="1" applyProtection="1">
      <alignment/>
      <protection hidden="1"/>
    </xf>
    <xf numFmtId="0" fontId="18" fillId="0" borderId="0" xfId="0" applyFont="1" applyAlignment="1">
      <alignment/>
    </xf>
    <xf numFmtId="0" fontId="19" fillId="0" borderId="0" xfId="0" applyFont="1" applyAlignment="1">
      <alignment/>
    </xf>
    <xf numFmtId="0" fontId="17" fillId="0" borderId="0" xfId="0" applyFont="1" applyAlignment="1">
      <alignment horizontal="centerContinuous"/>
    </xf>
    <xf numFmtId="0" fontId="12" fillId="0" borderId="0" xfId="0" applyFont="1" applyAlignment="1">
      <alignment horizontal="centerContinuous"/>
    </xf>
    <xf numFmtId="0" fontId="21" fillId="0" borderId="0" xfId="0" applyFont="1" applyAlignment="1">
      <alignment horizontal="centerContinuous"/>
    </xf>
    <xf numFmtId="0" fontId="12" fillId="0" borderId="0" xfId="0" applyFont="1" applyAlignment="1">
      <alignment horizontal="left"/>
    </xf>
    <xf numFmtId="0" fontId="0" fillId="0" borderId="15" xfId="0" applyBorder="1" applyAlignment="1">
      <alignment/>
    </xf>
    <xf numFmtId="0" fontId="0" fillId="0" borderId="16" xfId="0" applyBorder="1" applyAlignment="1">
      <alignment/>
    </xf>
    <xf numFmtId="6" fontId="0" fillId="0" borderId="17" xfId="0" applyNumberFormat="1" applyBorder="1" applyAlignment="1" applyProtection="1">
      <alignment/>
      <protection locked="0"/>
    </xf>
    <xf numFmtId="0" fontId="0" fillId="0" borderId="18" xfId="0" applyFont="1" applyBorder="1" applyAlignment="1">
      <alignment horizontal="center"/>
    </xf>
    <xf numFmtId="0" fontId="0" fillId="0" borderId="19" xfId="0" applyFont="1" applyBorder="1" applyAlignment="1">
      <alignment horizontal="center"/>
    </xf>
    <xf numFmtId="0" fontId="9" fillId="0" borderId="13" xfId="0" applyFont="1" applyBorder="1" applyAlignment="1">
      <alignment/>
    </xf>
    <xf numFmtId="0" fontId="0" fillId="0" borderId="20" xfId="0" applyFont="1" applyBorder="1" applyAlignment="1">
      <alignment horizontal="center"/>
    </xf>
    <xf numFmtId="0" fontId="0" fillId="0" borderId="21" xfId="0" applyFont="1" applyBorder="1" applyAlignment="1">
      <alignment horizontal="center"/>
    </xf>
    <xf numFmtId="0" fontId="9" fillId="0" borderId="0" xfId="0" applyFont="1" applyBorder="1" applyAlignment="1">
      <alignment/>
    </xf>
    <xf numFmtId="0" fontId="0" fillId="0" borderId="22" xfId="0" applyFont="1" applyBorder="1" applyAlignment="1">
      <alignment/>
    </xf>
    <xf numFmtId="0" fontId="0" fillId="0" borderId="23" xfId="0" applyFont="1" applyBorder="1" applyAlignment="1">
      <alignment/>
    </xf>
    <xf numFmtId="0" fontId="9" fillId="0" borderId="10" xfId="0" applyFont="1" applyBorder="1" applyAlignment="1">
      <alignment/>
    </xf>
    <xf numFmtId="0" fontId="0" fillId="0" borderId="24" xfId="0" applyFont="1" applyBorder="1" applyAlignment="1" applyProtection="1">
      <alignment vertical="center"/>
      <protection hidden="1"/>
    </xf>
    <xf numFmtId="0" fontId="0" fillId="0" borderId="25" xfId="0" applyFont="1" applyBorder="1" applyAlignment="1" applyProtection="1">
      <alignment vertical="center"/>
      <protection hidden="1"/>
    </xf>
    <xf numFmtId="0" fontId="9" fillId="0" borderId="12" xfId="0" applyFont="1" applyBorder="1" applyAlignment="1">
      <alignment/>
    </xf>
    <xf numFmtId="0" fontId="0" fillId="0" borderId="15" xfId="0" applyFont="1" applyBorder="1" applyAlignment="1" applyProtection="1">
      <alignment vertical="center"/>
      <protection hidden="1"/>
    </xf>
    <xf numFmtId="0" fontId="0" fillId="0" borderId="23" xfId="0" applyFont="1" applyBorder="1" applyAlignment="1" applyProtection="1">
      <alignment vertical="center"/>
      <protection hidden="1"/>
    </xf>
    <xf numFmtId="0" fontId="9" fillId="0" borderId="11" xfId="0" applyFont="1" applyBorder="1" applyAlignment="1">
      <alignment/>
    </xf>
    <xf numFmtId="0" fontId="0" fillId="0" borderId="26" xfId="0" applyFont="1" applyBorder="1" applyAlignment="1" applyProtection="1">
      <alignment vertical="center"/>
      <protection hidden="1"/>
    </xf>
    <xf numFmtId="0" fontId="0" fillId="0" borderId="21" xfId="0" applyFont="1" applyBorder="1" applyAlignment="1" applyProtection="1">
      <alignment vertical="center"/>
      <protection hidden="1"/>
    </xf>
    <xf numFmtId="0" fontId="9" fillId="0" borderId="27" xfId="0" applyFont="1" applyBorder="1" applyAlignment="1">
      <alignment/>
    </xf>
    <xf numFmtId="0" fontId="22" fillId="0" borderId="10" xfId="0" applyFont="1" applyBorder="1" applyAlignment="1">
      <alignment horizontal="center"/>
    </xf>
    <xf numFmtId="0" fontId="9" fillId="0" borderId="28" xfId="0" applyFont="1" applyBorder="1" applyAlignment="1">
      <alignment/>
    </xf>
    <xf numFmtId="0" fontId="0" fillId="0" borderId="11" xfId="0" applyFont="1" applyBorder="1" applyAlignment="1">
      <alignment vertical="center"/>
    </xf>
    <xf numFmtId="0" fontId="0" fillId="0" borderId="12" xfId="0" applyFont="1" applyBorder="1" applyAlignment="1">
      <alignment vertical="center"/>
    </xf>
    <xf numFmtId="0" fontId="0" fillId="0" borderId="0" xfId="0" applyFont="1" applyBorder="1" applyAlignment="1">
      <alignment vertical="top"/>
    </xf>
    <xf numFmtId="0" fontId="0" fillId="0" borderId="0" xfId="0" applyFont="1" applyBorder="1" applyAlignment="1">
      <alignment vertical="center"/>
    </xf>
    <xf numFmtId="0" fontId="7" fillId="0" borderId="0" xfId="0" applyFont="1" applyBorder="1" applyAlignment="1" applyProtection="1">
      <alignment/>
      <protection hidden="1"/>
    </xf>
    <xf numFmtId="0" fontId="17" fillId="0" borderId="0" xfId="0" applyFont="1" applyAlignment="1">
      <alignment/>
    </xf>
    <xf numFmtId="0" fontId="12" fillId="0" borderId="0" xfId="0" applyFont="1" applyAlignment="1" applyProtection="1">
      <alignment horizontal="left"/>
      <protection hidden="1"/>
    </xf>
    <xf numFmtId="0" fontId="0" fillId="0" borderId="0" xfId="0" applyAlignment="1" applyProtection="1">
      <alignment horizontal="right"/>
      <protection hidden="1"/>
    </xf>
    <xf numFmtId="0" fontId="0" fillId="0" borderId="0" xfId="0" applyNumberFormat="1" applyFont="1" applyAlignment="1" applyProtection="1">
      <alignment horizontal="right"/>
      <protection hidden="1"/>
    </xf>
    <xf numFmtId="0" fontId="12" fillId="0" borderId="0" xfId="0" applyFont="1" applyAlignment="1" applyProtection="1">
      <alignment horizontal="centerContinuous"/>
      <protection/>
    </xf>
    <xf numFmtId="0" fontId="17" fillId="0" borderId="0" xfId="0" applyFont="1" applyAlignment="1" applyProtection="1">
      <alignment horizontal="centerContinuous"/>
      <protection hidden="1"/>
    </xf>
    <xf numFmtId="0" fontId="23" fillId="0" borderId="0" xfId="0" applyFont="1" applyAlignment="1" applyProtection="1">
      <alignment horizontal="centerContinuous"/>
      <protection hidden="1"/>
    </xf>
    <xf numFmtId="0" fontId="9" fillId="0" borderId="0" xfId="0" applyFont="1" applyAlignment="1" applyProtection="1">
      <alignment horizontal="centerContinuous"/>
      <protection hidden="1"/>
    </xf>
    <xf numFmtId="49" fontId="0" fillId="0" borderId="0" xfId="0" applyNumberFormat="1" applyAlignment="1" applyProtection="1">
      <alignment horizontal="left"/>
      <protection hidden="1"/>
    </xf>
    <xf numFmtId="0" fontId="9" fillId="0" borderId="16" xfId="0" applyFont="1" applyBorder="1" applyAlignment="1">
      <alignment/>
    </xf>
    <xf numFmtId="6" fontId="0" fillId="0" borderId="28" xfId="0" applyNumberFormat="1" applyBorder="1" applyAlignment="1" applyProtection="1">
      <alignment/>
      <protection locked="0"/>
    </xf>
    <xf numFmtId="6" fontId="0" fillId="0" borderId="17" xfId="0" applyNumberFormat="1" applyBorder="1" applyAlignment="1" applyProtection="1">
      <alignment/>
      <protection hidden="1"/>
    </xf>
    <xf numFmtId="49" fontId="24" fillId="0" borderId="29" xfId="0" applyNumberFormat="1" applyFont="1" applyBorder="1" applyAlignment="1" applyProtection="1">
      <alignment vertical="top"/>
      <protection hidden="1"/>
    </xf>
    <xf numFmtId="6" fontId="0" fillId="0" borderId="30" xfId="0" applyNumberFormat="1" applyBorder="1" applyAlignment="1" applyProtection="1">
      <alignment/>
      <protection locked="0"/>
    </xf>
    <xf numFmtId="6" fontId="0" fillId="0" borderId="31" xfId="0" applyNumberFormat="1" applyBorder="1" applyAlignment="1" applyProtection="1">
      <alignment/>
      <protection locked="0"/>
    </xf>
    <xf numFmtId="6" fontId="0" fillId="0" borderId="31" xfId="0" applyNumberFormat="1" applyBorder="1" applyAlignment="1" applyProtection="1">
      <alignment/>
      <protection hidden="1"/>
    </xf>
    <xf numFmtId="6" fontId="0" fillId="0" borderId="32" xfId="0" applyNumberFormat="1" applyBorder="1" applyAlignment="1" applyProtection="1">
      <alignment/>
      <protection hidden="1"/>
    </xf>
    <xf numFmtId="0" fontId="9" fillId="17" borderId="16" xfId="0" applyFont="1" applyFill="1" applyBorder="1" applyAlignment="1">
      <alignment/>
    </xf>
    <xf numFmtId="0" fontId="0" fillId="17" borderId="11" xfId="0" applyFill="1" applyBorder="1" applyAlignment="1">
      <alignment/>
    </xf>
    <xf numFmtId="6" fontId="0" fillId="0" borderId="33" xfId="0" applyNumberFormat="1" applyBorder="1" applyAlignment="1" applyProtection="1">
      <alignment/>
      <protection locked="0"/>
    </xf>
    <xf numFmtId="0" fontId="9" fillId="0" borderId="15" xfId="0" applyFont="1" applyBorder="1" applyAlignment="1">
      <alignment/>
    </xf>
    <xf numFmtId="0" fontId="0" fillId="0" borderId="10" xfId="0" applyBorder="1" applyAlignment="1">
      <alignment vertical="top"/>
    </xf>
    <xf numFmtId="0" fontId="9" fillId="0" borderId="24" xfId="0" applyFont="1" applyBorder="1" applyAlignment="1">
      <alignment/>
    </xf>
    <xf numFmtId="0" fontId="0" fillId="0" borderId="34" xfId="0" applyBorder="1" applyAlignment="1">
      <alignment/>
    </xf>
    <xf numFmtId="0" fontId="9" fillId="17" borderId="24" xfId="0" applyFont="1" applyFill="1" applyBorder="1" applyAlignment="1">
      <alignment/>
    </xf>
    <xf numFmtId="0" fontId="0" fillId="17" borderId="12" xfId="0" applyFill="1" applyBorder="1" applyAlignment="1">
      <alignment/>
    </xf>
    <xf numFmtId="0" fontId="25" fillId="0" borderId="0" xfId="0" applyFont="1" applyAlignment="1">
      <alignment horizontal="center"/>
    </xf>
    <xf numFmtId="0" fontId="0" fillId="0" borderId="35" xfId="0" applyBorder="1" applyAlignment="1">
      <alignment/>
    </xf>
    <xf numFmtId="0" fontId="0" fillId="0" borderId="13" xfId="0" applyBorder="1" applyAlignment="1">
      <alignment horizontal="centerContinuous"/>
    </xf>
    <xf numFmtId="0" fontId="0" fillId="0" borderId="36" xfId="0" applyBorder="1" applyAlignment="1">
      <alignment/>
    </xf>
    <xf numFmtId="0" fontId="0" fillId="0" borderId="14" xfId="0" applyBorder="1" applyAlignment="1">
      <alignment horizontal="centerContinuous"/>
    </xf>
    <xf numFmtId="0" fontId="0" fillId="0" borderId="37" xfId="0" applyBorder="1" applyAlignment="1">
      <alignment horizontal="centerContinuous"/>
    </xf>
    <xf numFmtId="0" fontId="0" fillId="0" borderId="38" xfId="0" applyBorder="1" applyAlignment="1">
      <alignment horizontal="centerContinuous"/>
    </xf>
    <xf numFmtId="0" fontId="0" fillId="0" borderId="27" xfId="0" applyBorder="1" applyAlignment="1">
      <alignment/>
    </xf>
    <xf numFmtId="0" fontId="0" fillId="0" borderId="19" xfId="0" applyBorder="1" applyAlignment="1">
      <alignment/>
    </xf>
    <xf numFmtId="0" fontId="0" fillId="0" borderId="39" xfId="0" applyBorder="1" applyAlignment="1">
      <alignment horizontal="center"/>
    </xf>
    <xf numFmtId="0" fontId="0" fillId="0" borderId="21" xfId="0" applyBorder="1" applyAlignment="1">
      <alignment/>
    </xf>
    <xf numFmtId="0" fontId="0" fillId="0" borderId="26" xfId="0" applyBorder="1" applyAlignment="1">
      <alignment horizontal="left"/>
    </xf>
    <xf numFmtId="14" fontId="0" fillId="0" borderId="0" xfId="0" applyNumberFormat="1" applyAlignment="1" applyProtection="1">
      <alignment/>
      <protection hidden="1"/>
    </xf>
    <xf numFmtId="0" fontId="7" fillId="0" borderId="0" xfId="0" applyFont="1" applyAlignment="1">
      <alignment/>
    </xf>
    <xf numFmtId="0" fontId="6" fillId="0" borderId="0" xfId="0" applyFont="1" applyAlignment="1">
      <alignment/>
    </xf>
    <xf numFmtId="0" fontId="6" fillId="0" borderId="10" xfId="0" applyFont="1" applyBorder="1" applyAlignment="1">
      <alignment vertical="center"/>
    </xf>
    <xf numFmtId="0" fontId="6" fillId="0" borderId="12" xfId="0" applyFont="1" applyBorder="1" applyAlignment="1">
      <alignment vertical="center"/>
    </xf>
    <xf numFmtId="0" fontId="5" fillId="0" borderId="10" xfId="0" applyFont="1" applyFill="1" applyBorder="1" applyAlignment="1">
      <alignment vertical="center"/>
    </xf>
    <xf numFmtId="0" fontId="0" fillId="0" borderId="10" xfId="0" applyFont="1" applyFill="1" applyBorder="1" applyAlignment="1">
      <alignment/>
    </xf>
    <xf numFmtId="49" fontId="0" fillId="0" borderId="15" xfId="0" applyNumberFormat="1" applyFont="1" applyBorder="1" applyAlignment="1">
      <alignment horizontal="left" vertical="center"/>
    </xf>
    <xf numFmtId="49" fontId="0" fillId="0" borderId="24" xfId="0" applyNumberFormat="1" applyFont="1" applyBorder="1" applyAlignment="1">
      <alignment horizontal="left" vertical="center"/>
    </xf>
    <xf numFmtId="0" fontId="0" fillId="0" borderId="40" xfId="0" applyBorder="1" applyAlignment="1">
      <alignment/>
    </xf>
    <xf numFmtId="0" fontId="0" fillId="0" borderId="26" xfId="0" applyFont="1" applyBorder="1" applyAlignment="1">
      <alignment horizontal="right"/>
    </xf>
    <xf numFmtId="0" fontId="0" fillId="0" borderId="0" xfId="0" applyFont="1" applyBorder="1" applyAlignment="1">
      <alignment horizontal="centerContinuous" vertical="center"/>
    </xf>
    <xf numFmtId="0" fontId="0" fillId="0" borderId="0" xfId="0" applyFont="1" applyBorder="1" applyAlignment="1">
      <alignment horizontal="centerContinuous"/>
    </xf>
    <xf numFmtId="49" fontId="9" fillId="17" borderId="16" xfId="0" applyNumberFormat="1" applyFont="1" applyFill="1" applyBorder="1" applyAlignment="1">
      <alignment horizontal="left" vertical="center"/>
    </xf>
    <xf numFmtId="0" fontId="5" fillId="17" borderId="11" xfId="0" applyFont="1" applyFill="1" applyBorder="1" applyAlignment="1">
      <alignment vertical="center"/>
    </xf>
    <xf numFmtId="0" fontId="0" fillId="17" borderId="11" xfId="0" applyFont="1" applyFill="1" applyBorder="1" applyAlignment="1">
      <alignment/>
    </xf>
    <xf numFmtId="49" fontId="0" fillId="0" borderId="16" xfId="0" applyNumberFormat="1" applyFont="1" applyBorder="1" applyAlignment="1">
      <alignment horizontal="left" vertical="center"/>
    </xf>
    <xf numFmtId="0" fontId="6" fillId="0" borderId="11" xfId="0" applyFont="1" applyBorder="1" applyAlignment="1">
      <alignment vertical="center"/>
    </xf>
    <xf numFmtId="49" fontId="0" fillId="0" borderId="26" xfId="0" applyNumberFormat="1" applyFont="1" applyBorder="1" applyAlignment="1">
      <alignment horizontal="left" vertical="center"/>
    </xf>
    <xf numFmtId="0" fontId="6" fillId="0" borderId="0" xfId="0" applyFont="1" applyBorder="1" applyAlignment="1">
      <alignment vertical="center"/>
    </xf>
    <xf numFmtId="49" fontId="9" fillId="0" borderId="16" xfId="0" applyNumberFormat="1" applyFont="1" applyBorder="1" applyAlignment="1">
      <alignment horizontal="left" vertical="center"/>
    </xf>
    <xf numFmtId="0" fontId="5" fillId="0" borderId="11" xfId="0" applyFont="1" applyBorder="1" applyAlignment="1">
      <alignment vertical="center"/>
    </xf>
    <xf numFmtId="0" fontId="5" fillId="0" borderId="0" xfId="0" applyFont="1" applyFill="1" applyBorder="1" applyAlignment="1">
      <alignment vertical="center"/>
    </xf>
    <xf numFmtId="49" fontId="0" fillId="0" borderId="26" xfId="0" applyNumberFormat="1" applyFont="1" applyFill="1"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xf>
    <xf numFmtId="0" fontId="0" fillId="0" borderId="0" xfId="0" applyFont="1" applyAlignment="1">
      <alignment/>
    </xf>
    <xf numFmtId="0" fontId="9" fillId="0" borderId="36" xfId="0" applyFont="1" applyBorder="1" applyAlignment="1">
      <alignment/>
    </xf>
    <xf numFmtId="0" fontId="0" fillId="0" borderId="41" xfId="0" applyBorder="1" applyAlignment="1">
      <alignment/>
    </xf>
    <xf numFmtId="0" fontId="9" fillId="17" borderId="11" xfId="0" applyFont="1" applyFill="1" applyBorder="1" applyAlignment="1">
      <alignment horizontal="left" vertical="center"/>
    </xf>
    <xf numFmtId="0" fontId="0" fillId="17" borderId="11" xfId="0" applyFont="1" applyFill="1" applyBorder="1" applyAlignment="1">
      <alignment vertical="center"/>
    </xf>
    <xf numFmtId="0" fontId="0" fillId="0" borderId="35" xfId="0" applyFill="1" applyBorder="1" applyAlignment="1">
      <alignment/>
    </xf>
    <xf numFmtId="0" fontId="0" fillId="0" borderId="13" xfId="0" applyFill="1" applyBorder="1" applyAlignment="1">
      <alignment/>
    </xf>
    <xf numFmtId="49" fontId="0" fillId="0" borderId="15" xfId="0" applyNumberFormat="1" applyFont="1" applyBorder="1" applyAlignment="1">
      <alignment horizontal="left" vertical="top"/>
    </xf>
    <xf numFmtId="0" fontId="0" fillId="0" borderId="35" xfId="0" applyFont="1" applyBorder="1" applyAlignment="1">
      <alignment horizontal="right"/>
    </xf>
    <xf numFmtId="0" fontId="0" fillId="0" borderId="13" xfId="0" applyFont="1" applyBorder="1" applyAlignment="1">
      <alignment horizontal="centerContinuous" vertical="center"/>
    </xf>
    <xf numFmtId="0" fontId="0" fillId="0" borderId="13" xfId="0" applyFont="1" applyBorder="1" applyAlignment="1">
      <alignment horizontal="centerContinuous"/>
    </xf>
    <xf numFmtId="0" fontId="7" fillId="0" borderId="0" xfId="0" applyFont="1" applyAlignment="1" applyProtection="1">
      <alignment horizontal="centerContinuous"/>
      <protection hidden="1"/>
    </xf>
    <xf numFmtId="0" fontId="20" fillId="0" borderId="0" xfId="0" applyFont="1" applyAlignment="1">
      <alignment horizontal="left"/>
    </xf>
    <xf numFmtId="0" fontId="18" fillId="0" borderId="0" xfId="0" applyFont="1" applyAlignment="1" applyProtection="1">
      <alignment/>
      <protection hidden="1"/>
    </xf>
    <xf numFmtId="0" fontId="19" fillId="0" borderId="0" xfId="0" applyFont="1" applyAlignment="1" applyProtection="1">
      <alignment/>
      <protection hidden="1"/>
    </xf>
    <xf numFmtId="0" fontId="12" fillId="0" borderId="0" xfId="0" applyFont="1" applyAlignment="1" applyProtection="1">
      <alignment/>
      <protection hidden="1"/>
    </xf>
    <xf numFmtId="0" fontId="17" fillId="0" borderId="0" xfId="0" applyFont="1" applyAlignment="1" applyProtection="1">
      <alignment/>
      <protection hidden="1"/>
    </xf>
    <xf numFmtId="0" fontId="12" fillId="0" borderId="0" xfId="0" applyFont="1" applyAlignment="1" applyProtection="1">
      <alignment horizontal="centerContinuous"/>
      <protection hidden="1"/>
    </xf>
    <xf numFmtId="0" fontId="21" fillId="0" borderId="0" xfId="0" applyFont="1" applyAlignment="1" applyProtection="1">
      <alignment horizontal="centerContinuous"/>
      <protection hidden="1"/>
    </xf>
    <xf numFmtId="49" fontId="4" fillId="0" borderId="0" xfId="0" applyNumberFormat="1" applyFont="1" applyAlignment="1" applyProtection="1">
      <alignment horizontal="left" vertical="center"/>
      <protection hidden="1"/>
    </xf>
    <xf numFmtId="0" fontId="4" fillId="0" borderId="0" xfId="0" applyFont="1" applyAlignment="1" applyProtection="1">
      <alignment vertical="center"/>
      <protection hidden="1"/>
    </xf>
    <xf numFmtId="49" fontId="0" fillId="0" borderId="0" xfId="0" applyNumberFormat="1" applyAlignment="1" applyProtection="1">
      <alignment horizontal="right"/>
      <protection hidden="1"/>
    </xf>
    <xf numFmtId="0" fontId="6" fillId="0" borderId="0" xfId="0" applyFont="1" applyAlignment="1" applyProtection="1">
      <alignment/>
      <protection hidden="1"/>
    </xf>
    <xf numFmtId="49" fontId="0" fillId="0" borderId="17" xfId="0" applyNumberFormat="1" applyBorder="1" applyAlignment="1" applyProtection="1">
      <alignment horizontal="right"/>
      <protection hidden="1"/>
    </xf>
    <xf numFmtId="0" fontId="4" fillId="0" borderId="11" xfId="0" applyFont="1" applyBorder="1" applyAlignment="1" applyProtection="1">
      <alignment horizontal="left" vertical="center"/>
      <protection hidden="1"/>
    </xf>
    <xf numFmtId="0" fontId="0" fillId="0" borderId="29" xfId="0" applyBorder="1" applyAlignment="1" applyProtection="1">
      <alignment/>
      <protection hidden="1"/>
    </xf>
    <xf numFmtId="0" fontId="4" fillId="0" borderId="29" xfId="0" applyFont="1" applyBorder="1" applyAlignment="1" applyProtection="1">
      <alignment horizontal="left" vertical="center"/>
      <protection hidden="1"/>
    </xf>
    <xf numFmtId="0" fontId="0" fillId="0" borderId="42" xfId="0" applyBorder="1" applyAlignment="1" applyProtection="1">
      <alignment/>
      <protection hidden="1"/>
    </xf>
    <xf numFmtId="49" fontId="0" fillId="0" borderId="27" xfId="0" applyNumberFormat="1" applyBorder="1" applyAlignment="1" applyProtection="1">
      <alignment horizontal="right"/>
      <protection hidden="1"/>
    </xf>
    <xf numFmtId="0" fontId="0" fillId="0" borderId="0" xfId="0" applyBorder="1" applyAlignment="1" applyProtection="1">
      <alignment/>
      <protection hidden="1"/>
    </xf>
    <xf numFmtId="0" fontId="4" fillId="0" borderId="0" xfId="0" applyFont="1" applyBorder="1" applyAlignment="1" applyProtection="1">
      <alignment horizontal="centerContinuous" vertical="center"/>
      <protection hidden="1"/>
    </xf>
    <xf numFmtId="0" fontId="4" fillId="0" borderId="43" xfId="0" applyFont="1" applyBorder="1" applyAlignment="1" applyProtection="1">
      <alignment horizontal="centerContinuous" vertical="center"/>
      <protection hidden="1"/>
    </xf>
    <xf numFmtId="0" fontId="0" fillId="0" borderId="0" xfId="0" applyBorder="1" applyAlignment="1" applyProtection="1">
      <alignment vertical="top" wrapText="1"/>
      <protection hidden="1"/>
    </xf>
    <xf numFmtId="0" fontId="0" fillId="0" borderId="43" xfId="0" applyBorder="1" applyAlignment="1" applyProtection="1">
      <alignment vertical="top" wrapText="1"/>
      <protection hidden="1"/>
    </xf>
    <xf numFmtId="49" fontId="0" fillId="0" borderId="28" xfId="0" applyNumberFormat="1" applyBorder="1" applyAlignment="1" applyProtection="1">
      <alignment horizontal="right"/>
      <protection hidden="1"/>
    </xf>
    <xf numFmtId="0" fontId="0" fillId="0" borderId="10" xfId="0" applyBorder="1" applyAlignment="1" applyProtection="1">
      <alignment/>
      <protection hidden="1"/>
    </xf>
    <xf numFmtId="0" fontId="0" fillId="0" borderId="10" xfId="0" applyBorder="1" applyAlignment="1" applyProtection="1">
      <alignment wrapText="1"/>
      <protection hidden="1"/>
    </xf>
    <xf numFmtId="0" fontId="0" fillId="0" borderId="40" xfId="0" applyBorder="1" applyAlignment="1" applyProtection="1">
      <alignment wrapText="1"/>
      <protection hidden="1"/>
    </xf>
    <xf numFmtId="49" fontId="0" fillId="0" borderId="0" xfId="0" applyNumberFormat="1" applyAlignment="1" applyProtection="1">
      <alignment horizontal="right"/>
      <protection locked="0"/>
    </xf>
    <xf numFmtId="49" fontId="0" fillId="0" borderId="0" xfId="0" applyNumberFormat="1" applyFont="1" applyAlignment="1">
      <alignment horizontal="center"/>
    </xf>
    <xf numFmtId="0" fontId="0" fillId="0" borderId="27" xfId="0" applyFont="1" applyBorder="1" applyAlignment="1">
      <alignment horizontal="center"/>
    </xf>
    <xf numFmtId="0" fontId="0" fillId="17" borderId="17" xfId="0" applyFont="1" applyFill="1" applyBorder="1" applyAlignment="1">
      <alignment/>
    </xf>
    <xf numFmtId="49" fontId="11" fillId="0" borderId="0" xfId="0" applyNumberFormat="1" applyFont="1" applyBorder="1" applyAlignment="1">
      <alignment/>
    </xf>
    <xf numFmtId="49" fontId="11" fillId="0" borderId="0" xfId="0" applyNumberFormat="1" applyFont="1" applyAlignment="1">
      <alignment/>
    </xf>
    <xf numFmtId="49" fontId="24" fillId="0" borderId="0" xfId="0" applyNumberFormat="1" applyFont="1" applyBorder="1" applyAlignment="1">
      <alignment/>
    </xf>
    <xf numFmtId="49" fontId="24" fillId="17" borderId="11" xfId="0" applyNumberFormat="1" applyFont="1" applyFill="1" applyBorder="1" applyAlignment="1">
      <alignment/>
    </xf>
    <xf numFmtId="49" fontId="24" fillId="0" borderId="0" xfId="0" applyNumberFormat="1" applyFont="1" applyAlignment="1">
      <alignment/>
    </xf>
    <xf numFmtId="49" fontId="24" fillId="0" borderId="11" xfId="0" applyNumberFormat="1" applyFont="1" applyBorder="1" applyAlignment="1">
      <alignment vertical="top"/>
    </xf>
    <xf numFmtId="49" fontId="24" fillId="0" borderId="0" xfId="0" applyNumberFormat="1" applyFont="1" applyBorder="1" applyAlignment="1">
      <alignment vertical="top"/>
    </xf>
    <xf numFmtId="49" fontId="24" fillId="0" borderId="10" xfId="0" applyNumberFormat="1" applyFont="1" applyBorder="1" applyAlignment="1">
      <alignment vertical="top"/>
    </xf>
    <xf numFmtId="49" fontId="24" fillId="0" borderId="12" xfId="0" applyNumberFormat="1" applyFont="1" applyBorder="1" applyAlignment="1">
      <alignment vertical="top"/>
    </xf>
    <xf numFmtId="49" fontId="24" fillId="17" borderId="29" xfId="0" applyNumberFormat="1" applyFont="1" applyFill="1" applyBorder="1" applyAlignment="1">
      <alignment vertical="top"/>
    </xf>
    <xf numFmtId="49" fontId="24" fillId="17" borderId="11" xfId="0" applyNumberFormat="1" applyFont="1" applyFill="1" applyBorder="1" applyAlignment="1">
      <alignment vertical="top"/>
    </xf>
    <xf numFmtId="49" fontId="24" fillId="0" borderId="0" xfId="0" applyNumberFormat="1" applyFont="1" applyFill="1" applyBorder="1" applyAlignment="1">
      <alignment vertical="top"/>
    </xf>
    <xf numFmtId="49" fontId="24" fillId="0" borderId="10" xfId="0" applyNumberFormat="1" applyFont="1" applyFill="1" applyBorder="1" applyAlignment="1">
      <alignment vertical="top"/>
    </xf>
    <xf numFmtId="49" fontId="24" fillId="0" borderId="0" xfId="0" applyNumberFormat="1" applyFont="1" applyAlignment="1">
      <alignment vertical="top"/>
    </xf>
    <xf numFmtId="49" fontId="24" fillId="0" borderId="44" xfId="0" applyNumberFormat="1" applyFont="1" applyBorder="1" applyAlignment="1">
      <alignment/>
    </xf>
    <xf numFmtId="0" fontId="0" fillId="0" borderId="44" xfId="0" applyFont="1" applyBorder="1" applyAlignment="1">
      <alignment horizontal="centerContinuous" vertical="center"/>
    </xf>
    <xf numFmtId="49" fontId="9" fillId="0" borderId="0" xfId="0" applyNumberFormat="1" applyFont="1" applyFill="1" applyBorder="1" applyAlignment="1">
      <alignment horizontal="left" vertical="center"/>
    </xf>
    <xf numFmtId="49" fontId="0" fillId="0" borderId="0" xfId="0" applyNumberFormat="1" applyFont="1" applyAlignment="1">
      <alignment horizontal="right"/>
    </xf>
    <xf numFmtId="0" fontId="0" fillId="17" borderId="11" xfId="0" applyFill="1" applyBorder="1" applyAlignment="1">
      <alignment vertical="center"/>
    </xf>
    <xf numFmtId="0" fontId="0" fillId="0" borderId="17" xfId="0" applyFont="1" applyFill="1" applyBorder="1" applyAlignment="1">
      <alignment horizontal="centerContinuous"/>
    </xf>
    <xf numFmtId="0" fontId="0" fillId="0" borderId="17" xfId="0" applyFont="1" applyBorder="1" applyAlignment="1">
      <alignment horizontal="centerContinuous"/>
    </xf>
    <xf numFmtId="0" fontId="0" fillId="0" borderId="29" xfId="0" applyFont="1" applyBorder="1" applyAlignment="1">
      <alignment horizontal="centerContinuous"/>
    </xf>
    <xf numFmtId="0" fontId="8" fillId="0" borderId="0" xfId="0" applyFont="1" applyBorder="1" applyAlignment="1">
      <alignment/>
    </xf>
    <xf numFmtId="0" fontId="8" fillId="0" borderId="0" xfId="0" applyFont="1" applyBorder="1" applyAlignment="1">
      <alignment vertical="center"/>
    </xf>
    <xf numFmtId="0" fontId="0" fillId="0" borderId="45" xfId="0" applyFill="1" applyBorder="1" applyAlignment="1">
      <alignment horizontal="centerContinuous"/>
    </xf>
    <xf numFmtId="0" fontId="0" fillId="0" borderId="46" xfId="0" applyFill="1" applyBorder="1" applyAlignment="1">
      <alignment horizontal="centerContinuous"/>
    </xf>
    <xf numFmtId="49" fontId="11" fillId="17" borderId="47" xfId="0" applyNumberFormat="1" applyFont="1" applyFill="1" applyBorder="1" applyAlignment="1">
      <alignment/>
    </xf>
    <xf numFmtId="49" fontId="24" fillId="0" borderId="48" xfId="0" applyNumberFormat="1" applyFont="1" applyBorder="1" applyAlignment="1">
      <alignment vertical="top"/>
    </xf>
    <xf numFmtId="49" fontId="24" fillId="0" borderId="47" xfId="0" applyNumberFormat="1" applyFont="1" applyBorder="1" applyAlignment="1">
      <alignment vertical="top"/>
    </xf>
    <xf numFmtId="49" fontId="24" fillId="17" borderId="47" xfId="0" applyNumberFormat="1" applyFont="1" applyFill="1" applyBorder="1" applyAlignment="1">
      <alignment vertical="top"/>
    </xf>
    <xf numFmtId="49" fontId="24" fillId="0" borderId="49" xfId="0" applyNumberFormat="1" applyFont="1" applyBorder="1" applyAlignment="1">
      <alignment vertical="top"/>
    </xf>
    <xf numFmtId="49" fontId="11" fillId="0" borderId="46" xfId="0" applyNumberFormat="1" applyFont="1" applyBorder="1" applyAlignment="1">
      <alignment/>
    </xf>
    <xf numFmtId="0" fontId="0" fillId="0" borderId="47" xfId="0" applyFont="1" applyFill="1" applyBorder="1" applyAlignment="1">
      <alignment horizontal="centerContinuous"/>
    </xf>
    <xf numFmtId="49" fontId="24" fillId="0" borderId="50" xfId="0" applyNumberFormat="1" applyFont="1" applyBorder="1" applyAlignment="1">
      <alignment vertical="top"/>
    </xf>
    <xf numFmtId="49" fontId="24" fillId="0" borderId="51" xfId="0" applyNumberFormat="1" applyFont="1" applyBorder="1" applyAlignment="1">
      <alignment vertical="top"/>
    </xf>
    <xf numFmtId="49" fontId="24" fillId="0" borderId="50" xfId="0" applyNumberFormat="1" applyFont="1" applyFill="1" applyBorder="1" applyAlignment="1">
      <alignment vertical="top"/>
    </xf>
    <xf numFmtId="49" fontId="24" fillId="0" borderId="48" xfId="0" applyNumberFormat="1" applyFont="1" applyFill="1" applyBorder="1" applyAlignment="1">
      <alignment vertical="top"/>
    </xf>
    <xf numFmtId="49" fontId="24" fillId="0" borderId="11" xfId="0" applyNumberFormat="1" applyFont="1" applyBorder="1" applyAlignment="1" applyProtection="1">
      <alignment vertical="top"/>
      <protection hidden="1"/>
    </xf>
    <xf numFmtId="49" fontId="24" fillId="0" borderId="47" xfId="0" applyNumberFormat="1" applyFont="1" applyBorder="1" applyAlignment="1" applyProtection="1">
      <alignment vertical="top"/>
      <protection hidden="1"/>
    </xf>
    <xf numFmtId="49" fontId="0" fillId="0" borderId="16" xfId="0" applyNumberFormat="1" applyFont="1" applyBorder="1" applyAlignment="1" applyProtection="1">
      <alignment horizontal="left" vertical="center"/>
      <protection hidden="1"/>
    </xf>
    <xf numFmtId="0" fontId="6" fillId="0" borderId="11" xfId="0" applyFont="1" applyBorder="1" applyAlignment="1" applyProtection="1">
      <alignment vertical="center"/>
      <protection hidden="1"/>
    </xf>
    <xf numFmtId="49" fontId="0" fillId="0" borderId="15" xfId="0" applyNumberFormat="1" applyFont="1" applyFill="1" applyBorder="1" applyAlignment="1" applyProtection="1">
      <alignment horizontal="left" vertical="center"/>
      <protection hidden="1"/>
    </xf>
    <xf numFmtId="49" fontId="24" fillId="0" borderId="10" xfId="0" applyNumberFormat="1" applyFont="1" applyBorder="1" applyAlignment="1" applyProtection="1">
      <alignment vertical="top"/>
      <protection hidden="1"/>
    </xf>
    <xf numFmtId="49" fontId="24" fillId="0" borderId="48" xfId="0" applyNumberFormat="1" applyFont="1" applyBorder="1" applyAlignment="1" applyProtection="1">
      <alignment vertical="top"/>
      <protection hidden="1"/>
    </xf>
    <xf numFmtId="49" fontId="5" fillId="0" borderId="52" xfId="0" applyNumberFormat="1" applyFont="1" applyFill="1" applyBorder="1" applyAlignment="1" applyProtection="1">
      <alignment horizontal="left" vertical="center"/>
      <protection hidden="1"/>
    </xf>
    <xf numFmtId="0" fontId="0" fillId="0" borderId="41" xfId="0" applyBorder="1" applyAlignment="1" applyProtection="1">
      <alignment vertical="center"/>
      <protection hidden="1"/>
    </xf>
    <xf numFmtId="0" fontId="0" fillId="0" borderId="53" xfId="0" applyBorder="1" applyAlignment="1" applyProtection="1">
      <alignment horizontal="center" vertical="center"/>
      <protection hidden="1"/>
    </xf>
    <xf numFmtId="49" fontId="24" fillId="0" borderId="41" xfId="0" applyNumberFormat="1" applyFont="1" applyBorder="1" applyAlignment="1" applyProtection="1">
      <alignment vertical="top"/>
      <protection hidden="1"/>
    </xf>
    <xf numFmtId="49" fontId="24" fillId="0" borderId="54" xfId="0" applyNumberFormat="1" applyFont="1" applyBorder="1" applyAlignment="1" applyProtection="1">
      <alignment vertical="top"/>
      <protection hidden="1"/>
    </xf>
    <xf numFmtId="0" fontId="3" fillId="0" borderId="0" xfId="0" applyFont="1" applyAlignment="1" applyProtection="1">
      <alignment/>
      <protection hidden="1"/>
    </xf>
    <xf numFmtId="6" fontId="6" fillId="0" borderId="17" xfId="0" applyNumberFormat="1" applyFont="1" applyBorder="1" applyAlignment="1" applyProtection="1">
      <alignment vertical="center"/>
      <protection locked="0"/>
    </xf>
    <xf numFmtId="6" fontId="6" fillId="0" borderId="27" xfId="0" applyNumberFormat="1" applyFont="1" applyBorder="1" applyAlignment="1">
      <alignment vertical="center"/>
    </xf>
    <xf numFmtId="6" fontId="6" fillId="0" borderId="28" xfId="0" applyNumberFormat="1" applyFont="1" applyBorder="1" applyAlignment="1" applyProtection="1">
      <alignment vertical="center"/>
      <protection locked="0"/>
    </xf>
    <xf numFmtId="6" fontId="6" fillId="0" borderId="55" xfId="0" applyNumberFormat="1" applyFont="1" applyBorder="1" applyAlignment="1">
      <alignment vertical="center"/>
    </xf>
    <xf numFmtId="6" fontId="6" fillId="0" borderId="17" xfId="0" applyNumberFormat="1" applyFont="1" applyBorder="1" applyAlignment="1" applyProtection="1">
      <alignment vertical="center"/>
      <protection hidden="1"/>
    </xf>
    <xf numFmtId="6" fontId="6" fillId="0" borderId="55" xfId="0" applyNumberFormat="1" applyFont="1" applyFill="1" applyBorder="1" applyAlignment="1">
      <alignment vertical="center"/>
    </xf>
    <xf numFmtId="6" fontId="6" fillId="0" borderId="28" xfId="0" applyNumberFormat="1" applyFont="1" applyBorder="1" applyAlignment="1" applyProtection="1">
      <alignment vertical="center"/>
      <protection hidden="1"/>
    </xf>
    <xf numFmtId="6" fontId="6" fillId="0" borderId="53" xfId="0" applyNumberFormat="1" applyFont="1" applyBorder="1" applyAlignment="1" applyProtection="1">
      <alignment vertical="center"/>
      <protection hidden="1"/>
    </xf>
    <xf numFmtId="49" fontId="24" fillId="0" borderId="10" xfId="0" applyNumberFormat="1" applyFont="1" applyBorder="1" applyAlignment="1" applyProtection="1">
      <alignment vertical="top"/>
      <protection/>
    </xf>
    <xf numFmtId="4" fontId="0" fillId="0" borderId="14" xfId="0" applyNumberFormat="1" applyBorder="1" applyAlignment="1" applyProtection="1">
      <alignment/>
      <protection hidden="1"/>
    </xf>
    <xf numFmtId="4" fontId="24" fillId="0" borderId="14" xfId="0" applyNumberFormat="1" applyFont="1" applyBorder="1" applyAlignment="1" applyProtection="1">
      <alignment vertical="top"/>
      <protection hidden="1"/>
    </xf>
    <xf numFmtId="6" fontId="6" fillId="0" borderId="17" xfId="0" applyNumberFormat="1" applyFont="1" applyBorder="1" applyAlignment="1" applyProtection="1">
      <alignment/>
      <protection hidden="1"/>
    </xf>
    <xf numFmtId="6" fontId="0" fillId="0" borderId="38" xfId="0" applyNumberFormat="1" applyBorder="1" applyAlignment="1" applyProtection="1">
      <alignment/>
      <protection hidden="1"/>
    </xf>
    <xf numFmtId="0" fontId="0" fillId="0" borderId="0" xfId="0" applyAlignment="1">
      <alignment horizontal="center"/>
    </xf>
    <xf numFmtId="0" fontId="9" fillId="0" borderId="56" xfId="0" applyFont="1" applyBorder="1" applyAlignment="1">
      <alignment horizontal="centerContinuous" vertical="center"/>
    </xf>
    <xf numFmtId="0" fontId="9" fillId="0" borderId="56" xfId="0" applyFont="1" applyFill="1" applyBorder="1" applyAlignment="1">
      <alignment horizontal="centerContinuous"/>
    </xf>
    <xf numFmtId="4" fontId="0" fillId="0" borderId="0" xfId="0" applyNumberFormat="1" applyBorder="1" applyAlignment="1" applyProtection="1">
      <alignment/>
      <protection hidden="1"/>
    </xf>
    <xf numFmtId="6" fontId="0" fillId="0" borderId="0" xfId="0" applyNumberFormat="1" applyBorder="1" applyAlignment="1" applyProtection="1">
      <alignment/>
      <protection hidden="1"/>
    </xf>
    <xf numFmtId="4" fontId="24" fillId="0" borderId="0" xfId="0" applyNumberFormat="1" applyFont="1" applyBorder="1" applyAlignment="1" applyProtection="1">
      <alignment vertical="top"/>
      <protection hidden="1"/>
    </xf>
    <xf numFmtId="4" fontId="0" fillId="0" borderId="0" xfId="0" applyNumberFormat="1" applyFill="1" applyBorder="1" applyAlignment="1" applyProtection="1">
      <alignment/>
      <protection hidden="1"/>
    </xf>
    <xf numFmtId="0" fontId="0" fillId="0" borderId="14" xfId="0" applyBorder="1" applyAlignment="1">
      <alignment horizontal="centerContinuous" vertical="center"/>
    </xf>
    <xf numFmtId="0" fontId="7" fillId="0" borderId="0" xfId="0" applyFont="1" applyAlignment="1">
      <alignment wrapText="1"/>
    </xf>
    <xf numFmtId="0" fontId="0" fillId="0" borderId="0" xfId="0" applyFont="1" applyAlignment="1">
      <alignment horizontal="right"/>
    </xf>
    <xf numFmtId="0" fontId="26" fillId="0" borderId="10" xfId="0" applyFont="1" applyBorder="1" applyAlignment="1">
      <alignment vertical="center"/>
    </xf>
    <xf numFmtId="0" fontId="0" fillId="0" borderId="0" xfId="0" applyAlignment="1">
      <alignment wrapText="1"/>
    </xf>
    <xf numFmtId="6" fontId="26" fillId="0" borderId="10" xfId="0" applyNumberFormat="1" applyFont="1" applyBorder="1" applyAlignment="1">
      <alignment vertical="center"/>
    </xf>
    <xf numFmtId="0" fontId="26" fillId="0" borderId="10" xfId="0" applyFont="1" applyBorder="1" applyAlignment="1">
      <alignment horizontal="right" vertical="center"/>
    </xf>
    <xf numFmtId="0" fontId="27" fillId="0" borderId="25" xfId="0" applyNumberFormat="1" applyFont="1" applyBorder="1" applyAlignment="1" applyProtection="1">
      <alignment horizontal="center" vertical="center"/>
      <protection locked="0"/>
    </xf>
    <xf numFmtId="0" fontId="27" fillId="0" borderId="25" xfId="0" applyNumberFormat="1" applyFont="1" applyFill="1" applyBorder="1" applyAlignment="1" applyProtection="1">
      <alignment horizontal="center" vertical="center"/>
      <protection locked="0"/>
    </xf>
    <xf numFmtId="0" fontId="7" fillId="0" borderId="35" xfId="0" applyFont="1" applyBorder="1" applyAlignment="1">
      <alignment horizontal="centerContinuous"/>
    </xf>
    <xf numFmtId="0" fontId="7" fillId="0" borderId="13" xfId="0" applyFont="1" applyBorder="1" applyAlignment="1">
      <alignment horizontal="centerContinuous"/>
    </xf>
    <xf numFmtId="1" fontId="26" fillId="0" borderId="57" xfId="0" applyNumberFormat="1" applyFont="1" applyBorder="1" applyAlignment="1" applyProtection="1">
      <alignment horizontal="center"/>
      <protection hidden="1"/>
    </xf>
    <xf numFmtId="1" fontId="26" fillId="0" borderId="57" xfId="0" applyNumberFormat="1" applyFont="1" applyFill="1" applyBorder="1" applyAlignment="1" applyProtection="1">
      <alignment horizontal="center"/>
      <protection hidden="1"/>
    </xf>
    <xf numFmtId="1" fontId="26" fillId="0" borderId="19" xfId="0" applyNumberFormat="1" applyFont="1" applyBorder="1" applyAlignment="1" applyProtection="1">
      <alignment horizontal="center"/>
      <protection hidden="1"/>
    </xf>
    <xf numFmtId="0" fontId="4" fillId="0" borderId="58" xfId="0" applyFont="1" applyBorder="1" applyAlignment="1">
      <alignment vertical="center"/>
    </xf>
    <xf numFmtId="0" fontId="4" fillId="0" borderId="44" xfId="0" applyFont="1" applyBorder="1" applyAlignment="1">
      <alignment vertical="center"/>
    </xf>
    <xf numFmtId="0" fontId="6" fillId="17" borderId="17" xfId="0" applyFont="1" applyFill="1" applyBorder="1" applyAlignment="1">
      <alignment vertical="center"/>
    </xf>
    <xf numFmtId="6" fontId="28" fillId="17" borderId="42" xfId="0" applyNumberFormat="1" applyFont="1" applyFill="1" applyBorder="1" applyAlignment="1" applyProtection="1">
      <alignment vertical="center"/>
      <protection/>
    </xf>
    <xf numFmtId="0" fontId="3" fillId="0" borderId="15" xfId="0" applyFont="1" applyBorder="1" applyAlignment="1">
      <alignment vertical="center"/>
    </xf>
    <xf numFmtId="0" fontId="10" fillId="0" borderId="10" xfId="0" applyFont="1" applyBorder="1" applyAlignment="1">
      <alignment vertical="center"/>
    </xf>
    <xf numFmtId="0" fontId="10" fillId="0" borderId="40" xfId="0" applyFont="1" applyBorder="1" applyAlignment="1">
      <alignment vertical="center" wrapText="1"/>
    </xf>
    <xf numFmtId="6" fontId="6" fillId="0" borderId="21" xfId="0" applyNumberFormat="1" applyFont="1" applyBorder="1" applyAlignment="1" applyProtection="1">
      <alignment vertical="center"/>
      <protection locked="0"/>
    </xf>
    <xf numFmtId="6" fontId="6" fillId="0" borderId="21" xfId="0" applyNumberFormat="1" applyFont="1" applyFill="1" applyBorder="1" applyAlignment="1" applyProtection="1">
      <alignment vertical="center"/>
      <protection locked="0"/>
    </xf>
    <xf numFmtId="6" fontId="6" fillId="0" borderId="59" xfId="0" applyNumberFormat="1" applyFont="1" applyBorder="1" applyAlignment="1" applyProtection="1">
      <alignment vertical="center"/>
      <protection locked="0"/>
    </xf>
    <xf numFmtId="0" fontId="3" fillId="0" borderId="24" xfId="0" applyFont="1" applyBorder="1" applyAlignment="1">
      <alignment vertical="center"/>
    </xf>
    <xf numFmtId="0" fontId="10" fillId="0" borderId="12" xfId="0" applyFont="1" applyBorder="1" applyAlignment="1">
      <alignment vertical="center"/>
    </xf>
    <xf numFmtId="0" fontId="10" fillId="0" borderId="34" xfId="0" applyFont="1" applyBorder="1" applyAlignment="1">
      <alignment vertical="center" wrapText="1"/>
    </xf>
    <xf numFmtId="6" fontId="6" fillId="0" borderId="25" xfId="0" applyNumberFormat="1" applyFont="1" applyBorder="1" applyAlignment="1" applyProtection="1">
      <alignment vertical="center"/>
      <protection locked="0"/>
    </xf>
    <xf numFmtId="6" fontId="6" fillId="0" borderId="25" xfId="0" applyNumberFormat="1" applyFont="1" applyFill="1" applyBorder="1" applyAlignment="1" applyProtection="1">
      <alignment vertical="center"/>
      <protection hidden="1"/>
    </xf>
    <xf numFmtId="6" fontId="6" fillId="0" borderId="60" xfId="0" applyNumberFormat="1" applyFont="1" applyFill="1" applyBorder="1" applyAlignment="1" applyProtection="1">
      <alignment vertical="center"/>
      <protection hidden="1"/>
    </xf>
    <xf numFmtId="0" fontId="3" fillId="0" borderId="61" xfId="0" applyFont="1" applyBorder="1" applyAlignment="1">
      <alignment vertical="center"/>
    </xf>
    <xf numFmtId="0" fontId="10" fillId="0" borderId="62" xfId="0" applyFont="1" applyBorder="1" applyAlignment="1">
      <alignment vertical="center"/>
    </xf>
    <xf numFmtId="0" fontId="10" fillId="0" borderId="63" xfId="0" applyFont="1" applyBorder="1" applyAlignment="1">
      <alignment vertical="center" wrapText="1"/>
    </xf>
    <xf numFmtId="6" fontId="6" fillId="0" borderId="64" xfId="0" applyNumberFormat="1" applyFont="1" applyBorder="1" applyAlignment="1" applyProtection="1">
      <alignment vertical="center"/>
      <protection hidden="1"/>
    </xf>
    <xf numFmtId="6" fontId="6" fillId="0" borderId="65" xfId="0" applyNumberFormat="1" applyFont="1" applyBorder="1" applyAlignment="1" applyProtection="1">
      <alignment vertical="center"/>
      <protection hidden="1"/>
    </xf>
    <xf numFmtId="0" fontId="3" fillId="0" borderId="58" xfId="0" applyFont="1" applyBorder="1" applyAlignment="1">
      <alignment vertical="center"/>
    </xf>
    <xf numFmtId="6" fontId="6" fillId="0" borderId="23" xfId="0" applyNumberFormat="1" applyFont="1" applyBorder="1" applyAlignment="1" applyProtection="1">
      <alignment vertical="center"/>
      <protection locked="0"/>
    </xf>
    <xf numFmtId="6" fontId="6" fillId="0" borderId="23" xfId="0" applyNumberFormat="1" applyFont="1" applyFill="1" applyBorder="1" applyAlignment="1" applyProtection="1">
      <alignment vertical="center"/>
      <protection locked="0"/>
    </xf>
    <xf numFmtId="6" fontId="6" fillId="0" borderId="66" xfId="0" applyNumberFormat="1" applyFont="1" applyBorder="1" applyAlignment="1" applyProtection="1">
      <alignment vertical="center"/>
      <protection locked="0"/>
    </xf>
    <xf numFmtId="0" fontId="3" fillId="0" borderId="16" xfId="0" applyFont="1" applyBorder="1" applyAlignment="1">
      <alignment vertical="center"/>
    </xf>
    <xf numFmtId="0" fontId="10" fillId="0" borderId="11" xfId="0" applyFont="1" applyBorder="1" applyAlignment="1">
      <alignment vertical="center"/>
    </xf>
    <xf numFmtId="0" fontId="10" fillId="0" borderId="29" xfId="0" applyFont="1" applyBorder="1" applyAlignment="1">
      <alignment vertical="center" wrapText="1"/>
    </xf>
    <xf numFmtId="0" fontId="3" fillId="0" borderId="24" xfId="0" applyFont="1" applyBorder="1" applyAlignment="1">
      <alignment/>
    </xf>
    <xf numFmtId="0" fontId="10" fillId="0" borderId="12" xfId="0" applyFont="1" applyBorder="1" applyAlignment="1">
      <alignment vertical="top"/>
    </xf>
    <xf numFmtId="0" fontId="10" fillId="0" borderId="34" xfId="0" applyFont="1" applyBorder="1" applyAlignment="1">
      <alignment vertical="top" wrapText="1"/>
    </xf>
    <xf numFmtId="6" fontId="6" fillId="0" borderId="25" xfId="0" applyNumberFormat="1" applyFont="1" applyFill="1" applyBorder="1" applyAlignment="1" applyProtection="1">
      <alignment vertical="center"/>
      <protection locked="0"/>
    </xf>
    <xf numFmtId="6" fontId="6" fillId="0" borderId="60" xfId="0" applyNumberFormat="1" applyFont="1" applyBorder="1" applyAlignment="1" applyProtection="1">
      <alignment vertical="center"/>
      <protection locked="0"/>
    </xf>
    <xf numFmtId="0" fontId="3" fillId="0" borderId="61" xfId="0" applyFont="1" applyBorder="1" applyAlignment="1">
      <alignment/>
    </xf>
    <xf numFmtId="0" fontId="29" fillId="0" borderId="62" xfId="0" applyFont="1" applyBorder="1" applyAlignment="1">
      <alignment vertical="center"/>
    </xf>
    <xf numFmtId="0" fontId="9" fillId="0" borderId="63" xfId="0" applyFont="1" applyBorder="1" applyAlignment="1">
      <alignment vertical="center"/>
    </xf>
    <xf numFmtId="0" fontId="0" fillId="0" borderId="62" xfId="0" applyFill="1" applyBorder="1" applyAlignment="1">
      <alignment/>
    </xf>
    <xf numFmtId="0" fontId="10" fillId="0" borderId="62" xfId="0" applyFont="1" applyFill="1" applyBorder="1" applyAlignment="1">
      <alignment wrapText="1"/>
    </xf>
    <xf numFmtId="6" fontId="3" fillId="0" borderId="62" xfId="0" applyNumberFormat="1" applyFont="1" applyFill="1" applyBorder="1" applyAlignment="1">
      <alignment vertical="center"/>
    </xf>
    <xf numFmtId="0" fontId="28" fillId="17" borderId="17" xfId="0" applyFont="1" applyFill="1" applyBorder="1" applyAlignment="1" applyProtection="1">
      <alignment vertical="center"/>
      <protection hidden="1"/>
    </xf>
    <xf numFmtId="6" fontId="6" fillId="17" borderId="57" xfId="0" applyNumberFormat="1" applyFont="1" applyFill="1" applyBorder="1" applyAlignment="1" applyProtection="1">
      <alignment vertical="center"/>
      <protection/>
    </xf>
    <xf numFmtId="6" fontId="6" fillId="17" borderId="67" xfId="0" applyNumberFormat="1" applyFont="1" applyFill="1" applyBorder="1" applyAlignment="1" applyProtection="1">
      <alignment vertical="center"/>
      <protection/>
    </xf>
    <xf numFmtId="6" fontId="6" fillId="0" borderId="42" xfId="0" applyNumberFormat="1" applyFont="1" applyBorder="1" applyAlignment="1" applyProtection="1">
      <alignment vertical="center"/>
      <protection locked="0"/>
    </xf>
    <xf numFmtId="6" fontId="6" fillId="0" borderId="42" xfId="0" applyNumberFormat="1" applyFont="1" applyFill="1" applyBorder="1" applyAlignment="1" applyProtection="1">
      <alignment vertical="center"/>
      <protection locked="0"/>
    </xf>
    <xf numFmtId="6" fontId="6" fillId="0" borderId="68" xfId="0" applyNumberFormat="1" applyFont="1" applyBorder="1" applyAlignment="1" applyProtection="1">
      <alignment vertical="center"/>
      <protection locked="0"/>
    </xf>
    <xf numFmtId="0" fontId="29" fillId="0" borderId="63" xfId="0" applyFont="1" applyBorder="1" applyAlignment="1">
      <alignment vertical="center" wrapText="1"/>
    </xf>
    <xf numFmtId="49" fontId="4" fillId="0" borderId="35" xfId="0" applyNumberFormat="1" applyFont="1" applyBorder="1" applyAlignment="1">
      <alignment vertical="center"/>
    </xf>
    <xf numFmtId="0" fontId="4" fillId="0" borderId="13" xfId="0" applyFont="1" applyBorder="1" applyAlignment="1">
      <alignment vertical="center"/>
    </xf>
    <xf numFmtId="6" fontId="5" fillId="0" borderId="55" xfId="0" applyNumberFormat="1" applyFont="1" applyBorder="1" applyAlignment="1" applyProtection="1">
      <alignment/>
      <protection hidden="1"/>
    </xf>
    <xf numFmtId="6" fontId="3" fillId="0" borderId="69" xfId="0" applyNumberFormat="1" applyFont="1" applyFill="1" applyBorder="1" applyAlignment="1">
      <alignment vertical="center"/>
    </xf>
    <xf numFmtId="0" fontId="4" fillId="0" borderId="45" xfId="0" applyFont="1" applyBorder="1" applyAlignment="1">
      <alignment vertical="center"/>
    </xf>
    <xf numFmtId="6" fontId="28" fillId="17" borderId="57" xfId="0" applyNumberFormat="1" applyFont="1" applyFill="1" applyBorder="1" applyAlignment="1" applyProtection="1">
      <alignment vertical="center"/>
      <protection/>
    </xf>
    <xf numFmtId="6" fontId="6" fillId="0" borderId="40" xfId="0" applyNumberFormat="1" applyFont="1" applyBorder="1" applyAlignment="1" applyProtection="1">
      <alignment vertical="center"/>
      <protection locked="0"/>
    </xf>
    <xf numFmtId="0" fontId="3" fillId="0" borderId="26" xfId="0" applyFont="1" applyBorder="1" applyAlignment="1">
      <alignment vertical="center"/>
    </xf>
    <xf numFmtId="0" fontId="10" fillId="0" borderId="0" xfId="0" applyFont="1" applyBorder="1" applyAlignment="1">
      <alignment vertical="center"/>
    </xf>
    <xf numFmtId="0" fontId="10" fillId="0" borderId="43" xfId="0" applyFont="1" applyBorder="1" applyAlignment="1">
      <alignment vertical="center" wrapText="1"/>
    </xf>
    <xf numFmtId="49" fontId="4" fillId="0" borderId="35" xfId="0" applyNumberFormat="1" applyFont="1" applyBorder="1" applyAlignment="1">
      <alignment/>
    </xf>
    <xf numFmtId="0" fontId="4" fillId="0" borderId="70" xfId="0" applyFont="1" applyBorder="1" applyAlignment="1">
      <alignment/>
    </xf>
    <xf numFmtId="6" fontId="3" fillId="0" borderId="19" xfId="0" applyNumberFormat="1" applyFont="1" applyBorder="1" applyAlignment="1">
      <alignment vertical="center"/>
    </xf>
    <xf numFmtId="6" fontId="3" fillId="0" borderId="19" xfId="0" applyNumberFormat="1" applyFont="1" applyFill="1" applyBorder="1" applyAlignment="1">
      <alignment vertical="center"/>
    </xf>
    <xf numFmtId="0" fontId="4" fillId="0" borderId="43" xfId="0" applyFont="1" applyBorder="1" applyAlignment="1">
      <alignment/>
    </xf>
    <xf numFmtId="0" fontId="4" fillId="0" borderId="43" xfId="0" applyFont="1" applyBorder="1" applyAlignment="1">
      <alignment vertical="top"/>
    </xf>
    <xf numFmtId="0" fontId="3" fillId="0" borderId="71" xfId="0" applyFont="1" applyBorder="1" applyAlignment="1">
      <alignment horizontal="left" wrapText="1"/>
    </xf>
    <xf numFmtId="0" fontId="0" fillId="0" borderId="0" xfId="0" applyFont="1" applyAlignment="1" applyProtection="1">
      <alignment/>
      <protection hidden="1"/>
    </xf>
    <xf numFmtId="0" fontId="4" fillId="0" borderId="10" xfId="0" applyFont="1" applyBorder="1" applyAlignment="1">
      <alignment vertical="center" wrapText="1"/>
    </xf>
    <xf numFmtId="0" fontId="4" fillId="0" borderId="44" xfId="0" applyFont="1" applyBorder="1" applyAlignment="1">
      <alignment vertical="center" wrapText="1"/>
    </xf>
    <xf numFmtId="0" fontId="9" fillId="0" borderId="62" xfId="0" applyFont="1" applyBorder="1" applyAlignment="1">
      <alignment vertical="center"/>
    </xf>
    <xf numFmtId="0" fontId="4" fillId="0" borderId="13" xfId="0" applyFont="1" applyBorder="1" applyAlignment="1">
      <alignment/>
    </xf>
    <xf numFmtId="0" fontId="3" fillId="0" borderId="14" xfId="0" applyFont="1" applyBorder="1" applyAlignment="1">
      <alignment horizontal="left" wrapText="1"/>
    </xf>
    <xf numFmtId="0" fontId="7" fillId="0" borderId="0" xfId="0" applyFont="1" applyBorder="1" applyAlignment="1">
      <alignment wrapText="1"/>
    </xf>
    <xf numFmtId="0" fontId="0" fillId="0" borderId="0" xfId="0" applyBorder="1" applyAlignment="1">
      <alignment wrapText="1"/>
    </xf>
    <xf numFmtId="0" fontId="7" fillId="0" borderId="63" xfId="0" applyFont="1" applyBorder="1" applyAlignment="1">
      <alignment horizontal="centerContinuous"/>
    </xf>
    <xf numFmtId="0" fontId="30" fillId="0" borderId="0" xfId="0" applyFont="1" applyAlignment="1">
      <alignment/>
    </xf>
    <xf numFmtId="0" fontId="0" fillId="0" borderId="0" xfId="0" applyAlignment="1">
      <alignment/>
    </xf>
    <xf numFmtId="1" fontId="26" fillId="0" borderId="67" xfId="0" applyNumberFormat="1" applyFont="1" applyBorder="1" applyAlignment="1" applyProtection="1">
      <alignment horizontal="center"/>
      <protection hidden="1"/>
    </xf>
    <xf numFmtId="0" fontId="0" fillId="0" borderId="22" xfId="0" applyBorder="1" applyAlignment="1">
      <alignment horizontal="centerContinuous"/>
    </xf>
    <xf numFmtId="0" fontId="0" fillId="0" borderId="23" xfId="0" applyBorder="1" applyAlignment="1">
      <alignment horizontal="centerContinuous"/>
    </xf>
    <xf numFmtId="0" fontId="0" fillId="0" borderId="28" xfId="0" applyBorder="1" applyAlignment="1">
      <alignment horizontal="centerContinuous"/>
    </xf>
    <xf numFmtId="0" fontId="0" fillId="0" borderId="40" xfId="0" applyBorder="1" applyAlignment="1">
      <alignment wrapText="1"/>
    </xf>
    <xf numFmtId="0" fontId="0" fillId="0" borderId="63" xfId="0" applyBorder="1" applyAlignment="1">
      <alignment wrapText="1"/>
    </xf>
    <xf numFmtId="1" fontId="26" fillId="0" borderId="64" xfId="0" applyNumberFormat="1" applyFont="1" applyBorder="1" applyAlignment="1" applyProtection="1">
      <alignment horizontal="center"/>
      <protection hidden="1"/>
    </xf>
    <xf numFmtId="1" fontId="26" fillId="0" borderId="64" xfId="0" applyNumberFormat="1" applyFont="1" applyFill="1" applyBorder="1" applyAlignment="1" applyProtection="1">
      <alignment horizontal="center"/>
      <protection hidden="1"/>
    </xf>
    <xf numFmtId="1" fontId="26" fillId="0" borderId="65" xfId="0" applyNumberFormat="1" applyFont="1" applyBorder="1" applyAlignment="1" applyProtection="1">
      <alignment horizontal="center"/>
      <protection hidden="1"/>
    </xf>
    <xf numFmtId="0" fontId="3" fillId="0" borderId="26" xfId="0" applyFont="1" applyBorder="1" applyAlignment="1">
      <alignment/>
    </xf>
    <xf numFmtId="0" fontId="10" fillId="0" borderId="0" xfId="0" applyFont="1" applyBorder="1" applyAlignment="1">
      <alignment vertical="top"/>
    </xf>
    <xf numFmtId="0" fontId="10" fillId="0" borderId="43" xfId="0" applyFont="1" applyBorder="1" applyAlignment="1">
      <alignment vertical="top" wrapText="1"/>
    </xf>
    <xf numFmtId="0" fontId="4" fillId="0" borderId="72" xfId="0" applyFont="1" applyBorder="1" applyAlignment="1">
      <alignment horizontal="centerContinuous"/>
    </xf>
    <xf numFmtId="0" fontId="4" fillId="0" borderId="64" xfId="0" applyFont="1" applyBorder="1" applyAlignment="1">
      <alignment horizontal="centerContinuous"/>
    </xf>
    <xf numFmtId="0" fontId="4" fillId="0" borderId="73" xfId="0" applyFont="1" applyBorder="1" applyAlignment="1">
      <alignment horizontal="centerContinuous"/>
    </xf>
    <xf numFmtId="0" fontId="0" fillId="0" borderId="18" xfId="0" applyBorder="1" applyAlignment="1">
      <alignment horizontal="centerContinuous"/>
    </xf>
    <xf numFmtId="0" fontId="0" fillId="0" borderId="19" xfId="0" applyBorder="1" applyAlignment="1">
      <alignment horizontal="centerContinuous"/>
    </xf>
    <xf numFmtId="0" fontId="0" fillId="0" borderId="70" xfId="0" applyBorder="1" applyAlignment="1">
      <alignment wrapText="1"/>
    </xf>
    <xf numFmtId="0" fontId="0" fillId="0" borderId="74" xfId="0" applyBorder="1" applyAlignment="1">
      <alignment horizontal="centerContinuous"/>
    </xf>
    <xf numFmtId="0" fontId="0" fillId="0" borderId="25" xfId="0" applyBorder="1" applyAlignment="1">
      <alignment horizontal="centerContinuous"/>
    </xf>
    <xf numFmtId="0" fontId="0" fillId="0" borderId="55" xfId="0" applyBorder="1" applyAlignment="1">
      <alignment horizontal="centerContinuous"/>
    </xf>
    <xf numFmtId="0" fontId="0" fillId="0" borderId="34" xfId="0" applyBorder="1" applyAlignment="1">
      <alignment wrapText="1"/>
    </xf>
    <xf numFmtId="0" fontId="0" fillId="0" borderId="75" xfId="0" applyBorder="1" applyAlignment="1">
      <alignment horizontal="centerContinuous"/>
    </xf>
    <xf numFmtId="0" fontId="0" fillId="0" borderId="39" xfId="0" applyBorder="1" applyAlignment="1">
      <alignment horizontal="centerContinuous"/>
    </xf>
    <xf numFmtId="0" fontId="0" fillId="0" borderId="71" xfId="0" applyBorder="1" applyAlignment="1">
      <alignment wrapText="1"/>
    </xf>
    <xf numFmtId="49" fontId="0" fillId="17" borderId="43" xfId="0" applyNumberFormat="1" applyFill="1" applyBorder="1" applyAlignment="1" applyProtection="1">
      <alignment/>
      <protection/>
    </xf>
    <xf numFmtId="0" fontId="0" fillId="0" borderId="23" xfId="0" applyBorder="1" applyAlignment="1" applyProtection="1">
      <alignment/>
      <protection locked="0"/>
    </xf>
    <xf numFmtId="0" fontId="0" fillId="0" borderId="39" xfId="0" applyBorder="1" applyAlignment="1" applyProtection="1">
      <alignment/>
      <protection locked="0"/>
    </xf>
    <xf numFmtId="0" fontId="0" fillId="0" borderId="66" xfId="0" applyBorder="1" applyAlignment="1" applyProtection="1">
      <alignment/>
      <protection locked="0"/>
    </xf>
    <xf numFmtId="0" fontId="0" fillId="0" borderId="69" xfId="0" applyBorder="1" applyAlignment="1" applyProtection="1">
      <alignment/>
      <protection locked="0"/>
    </xf>
    <xf numFmtId="0" fontId="7" fillId="0" borderId="62" xfId="0" applyFont="1" applyBorder="1" applyAlignment="1">
      <alignment horizontal="centerContinuous"/>
    </xf>
    <xf numFmtId="49" fontId="4" fillId="0" borderId="14" xfId="0" applyNumberFormat="1" applyFont="1" applyBorder="1" applyAlignment="1">
      <alignment/>
    </xf>
    <xf numFmtId="6" fontId="3" fillId="18" borderId="39" xfId="0" applyNumberFormat="1" applyFont="1" applyFill="1" applyBorder="1" applyAlignment="1">
      <alignment vertical="center"/>
    </xf>
    <xf numFmtId="0" fontId="4" fillId="0" borderId="62" xfId="0" applyFont="1" applyBorder="1" applyAlignment="1">
      <alignment vertical="top"/>
    </xf>
    <xf numFmtId="0" fontId="4" fillId="0" borderId="62" xfId="0" applyFont="1" applyBorder="1" applyAlignment="1">
      <alignment/>
    </xf>
    <xf numFmtId="0" fontId="4" fillId="0" borderId="63" xfId="0" applyFont="1" applyBorder="1" applyAlignment="1">
      <alignment/>
    </xf>
    <xf numFmtId="0" fontId="27" fillId="0" borderId="34" xfId="0" applyNumberFormat="1" applyFont="1" applyFill="1" applyBorder="1" applyAlignment="1" applyProtection="1">
      <alignment horizontal="center" vertical="center"/>
      <protection locked="0"/>
    </xf>
    <xf numFmtId="1" fontId="26" fillId="0" borderId="45" xfId="0" applyNumberFormat="1" applyFont="1" applyFill="1" applyBorder="1" applyAlignment="1" applyProtection="1">
      <alignment horizontal="center"/>
      <protection hidden="1"/>
    </xf>
    <xf numFmtId="6" fontId="6" fillId="0" borderId="43" xfId="0" applyNumberFormat="1" applyFont="1" applyFill="1" applyBorder="1" applyAlignment="1" applyProtection="1">
      <alignment vertical="center"/>
      <protection locked="0"/>
    </xf>
    <xf numFmtId="6" fontId="6" fillId="0" borderId="34" xfId="0" applyNumberFormat="1" applyFont="1" applyFill="1" applyBorder="1" applyAlignment="1" applyProtection="1">
      <alignment vertical="center"/>
      <protection hidden="1"/>
    </xf>
    <xf numFmtId="6" fontId="6" fillId="0" borderId="63" xfId="0" applyNumberFormat="1" applyFont="1" applyBorder="1" applyAlignment="1" applyProtection="1">
      <alignment vertical="center"/>
      <protection hidden="1"/>
    </xf>
    <xf numFmtId="6" fontId="6" fillId="0" borderId="40" xfId="0" applyNumberFormat="1" applyFont="1" applyFill="1" applyBorder="1" applyAlignment="1" applyProtection="1">
      <alignment vertical="center"/>
      <protection locked="0"/>
    </xf>
    <xf numFmtId="6" fontId="6" fillId="0" borderId="34" xfId="0" applyNumberFormat="1" applyFont="1" applyFill="1" applyBorder="1" applyAlignment="1" applyProtection="1">
      <alignment vertical="center"/>
      <protection locked="0"/>
    </xf>
    <xf numFmtId="6" fontId="6" fillId="0" borderId="29" xfId="0" applyNumberFormat="1" applyFont="1" applyFill="1" applyBorder="1" applyAlignment="1" applyProtection="1">
      <alignment vertical="center"/>
      <protection locked="0"/>
    </xf>
    <xf numFmtId="6" fontId="5" fillId="0" borderId="34" xfId="0" applyNumberFormat="1" applyFont="1" applyBorder="1" applyAlignment="1" applyProtection="1">
      <alignment/>
      <protection hidden="1"/>
    </xf>
    <xf numFmtId="6" fontId="3" fillId="0" borderId="70" xfId="0" applyNumberFormat="1" applyFont="1" applyFill="1" applyBorder="1" applyAlignment="1">
      <alignment vertical="center"/>
    </xf>
    <xf numFmtId="0" fontId="27" fillId="0" borderId="60" xfId="0" applyNumberFormat="1" applyFont="1" applyBorder="1" applyAlignment="1" applyProtection="1">
      <alignment horizontal="center" vertical="center"/>
      <protection locked="0"/>
    </xf>
    <xf numFmtId="0" fontId="6" fillId="17" borderId="68" xfId="0" applyFont="1" applyFill="1" applyBorder="1" applyAlignment="1">
      <alignment vertical="center"/>
    </xf>
    <xf numFmtId="6" fontId="5" fillId="0" borderId="60" xfId="0" applyNumberFormat="1" applyFont="1" applyBorder="1" applyAlignment="1" applyProtection="1">
      <alignment/>
      <protection hidden="1"/>
    </xf>
    <xf numFmtId="6" fontId="6" fillId="0" borderId="66" xfId="0" applyNumberFormat="1" applyFont="1" applyFill="1" applyBorder="1" applyAlignment="1" applyProtection="1">
      <alignment vertical="center"/>
      <protection locked="0"/>
    </xf>
    <xf numFmtId="6" fontId="6" fillId="0" borderId="68" xfId="0" applyNumberFormat="1" applyFont="1" applyFill="1" applyBorder="1" applyAlignment="1" applyProtection="1">
      <alignment vertical="center"/>
      <protection locked="0"/>
    </xf>
    <xf numFmtId="6" fontId="6" fillId="0" borderId="60" xfId="0" applyNumberFormat="1" applyFont="1" applyFill="1" applyBorder="1" applyAlignment="1" applyProtection="1">
      <alignment vertical="center"/>
      <protection locked="0"/>
    </xf>
    <xf numFmtId="0" fontId="27" fillId="0" borderId="60" xfId="0" applyNumberFormat="1" applyFont="1" applyFill="1" applyBorder="1" applyAlignment="1" applyProtection="1">
      <alignment horizontal="center" vertical="center"/>
      <protection locked="0"/>
    </xf>
    <xf numFmtId="1" fontId="26" fillId="0" borderId="76" xfId="0" applyNumberFormat="1" applyFont="1" applyFill="1" applyBorder="1" applyAlignment="1" applyProtection="1">
      <alignment horizontal="center"/>
      <protection hidden="1"/>
    </xf>
    <xf numFmtId="6" fontId="6" fillId="17" borderId="68" xfId="0" applyNumberFormat="1" applyFont="1" applyFill="1" applyBorder="1" applyAlignment="1" applyProtection="1">
      <alignment vertical="center"/>
      <protection/>
    </xf>
    <xf numFmtId="6" fontId="6" fillId="0" borderId="59" xfId="0" applyNumberFormat="1" applyFont="1" applyFill="1" applyBorder="1" applyAlignment="1" applyProtection="1">
      <alignment vertical="center"/>
      <protection locked="0"/>
    </xf>
    <xf numFmtId="6" fontId="3" fillId="0" borderId="73" xfId="0" applyNumberFormat="1" applyFont="1" applyFill="1" applyBorder="1" applyAlignment="1">
      <alignment vertical="center"/>
    </xf>
    <xf numFmtId="49" fontId="5" fillId="0" borderId="26" xfId="0" applyNumberFormat="1" applyFont="1" applyBorder="1" applyAlignment="1">
      <alignment/>
    </xf>
    <xf numFmtId="0" fontId="0" fillId="0" borderId="10" xfId="0" applyFont="1" applyBorder="1" applyAlignment="1">
      <alignment vertical="center"/>
    </xf>
    <xf numFmtId="0" fontId="0" fillId="0" borderId="62" xfId="0" applyFont="1" applyBorder="1" applyAlignment="1">
      <alignment vertical="center"/>
    </xf>
    <xf numFmtId="0" fontId="0" fillId="0" borderId="44" xfId="0" applyFont="1" applyBorder="1" applyAlignment="1">
      <alignment vertical="center"/>
    </xf>
    <xf numFmtId="0" fontId="0" fillId="0" borderId="12" xfId="0" applyFont="1" applyBorder="1" applyAlignment="1">
      <alignment vertical="top"/>
    </xf>
    <xf numFmtId="0" fontId="0" fillId="0" borderId="14" xfId="0" applyFont="1" applyBorder="1" applyAlignment="1">
      <alignment horizontal="left"/>
    </xf>
    <xf numFmtId="49" fontId="31" fillId="0" borderId="61" xfId="0" applyNumberFormat="1" applyFont="1" applyBorder="1" applyAlignment="1">
      <alignment vertical="center"/>
    </xf>
    <xf numFmtId="6" fontId="29" fillId="0" borderId="69" xfId="0" applyNumberFormat="1" applyFont="1" applyFill="1" applyBorder="1" applyAlignment="1">
      <alignment vertical="center"/>
    </xf>
    <xf numFmtId="6" fontId="3" fillId="18" borderId="57" xfId="0" applyNumberFormat="1" applyFont="1" applyFill="1" applyBorder="1" applyAlignment="1">
      <alignment vertical="center"/>
    </xf>
    <xf numFmtId="6" fontId="5" fillId="0" borderId="67" xfId="0" applyNumberFormat="1" applyFont="1" applyBorder="1" applyAlignment="1">
      <alignment horizontal="center" vertical="center"/>
    </xf>
    <xf numFmtId="6" fontId="4" fillId="0" borderId="71" xfId="0" applyNumberFormat="1" applyFont="1" applyFill="1" applyBorder="1" applyAlignment="1">
      <alignment horizontal="center" vertical="center"/>
    </xf>
    <xf numFmtId="6" fontId="3" fillId="18" borderId="77" xfId="0" applyNumberFormat="1" applyFont="1" applyFill="1" applyBorder="1" applyAlignment="1">
      <alignment vertical="center"/>
    </xf>
    <xf numFmtId="6" fontId="3" fillId="18" borderId="78" xfId="0" applyNumberFormat="1" applyFont="1" applyFill="1" applyBorder="1" applyAlignment="1">
      <alignment vertical="center"/>
    </xf>
    <xf numFmtId="0" fontId="6" fillId="0" borderId="0" xfId="0" applyFont="1" applyAlignment="1" applyProtection="1">
      <alignment horizontal="right"/>
      <protection hidden="1"/>
    </xf>
    <xf numFmtId="0" fontId="0" fillId="0" borderId="45" xfId="0" applyBorder="1" applyAlignment="1">
      <alignment/>
    </xf>
    <xf numFmtId="0" fontId="0" fillId="0" borderId="29" xfId="0" applyBorder="1" applyAlignment="1">
      <alignment/>
    </xf>
    <xf numFmtId="0" fontId="0" fillId="0" borderId="79" xfId="0" applyBorder="1" applyAlignment="1">
      <alignment/>
    </xf>
    <xf numFmtId="0" fontId="0" fillId="0" borderId="44" xfId="0" applyBorder="1" applyAlignment="1">
      <alignment/>
    </xf>
    <xf numFmtId="0" fontId="0" fillId="0" borderId="80" xfId="0" applyBorder="1" applyAlignment="1">
      <alignment/>
    </xf>
    <xf numFmtId="0" fontId="0" fillId="0" borderId="81" xfId="0" applyBorder="1" applyAlignment="1">
      <alignment/>
    </xf>
    <xf numFmtId="0" fontId="0" fillId="0" borderId="47" xfId="0" applyBorder="1" applyAlignment="1">
      <alignment/>
    </xf>
    <xf numFmtId="6" fontId="0" fillId="0" borderId="55" xfId="0" applyNumberFormat="1" applyFont="1" applyBorder="1" applyAlignment="1" applyProtection="1">
      <alignment vertical="center"/>
      <protection locked="0"/>
    </xf>
    <xf numFmtId="6" fontId="0" fillId="0" borderId="28" xfId="0" applyNumberFormat="1" applyBorder="1" applyAlignment="1" applyProtection="1">
      <alignment/>
      <protection/>
    </xf>
    <xf numFmtId="0" fontId="10" fillId="0" borderId="37" xfId="0" applyFont="1" applyBorder="1" applyAlignment="1" applyProtection="1">
      <alignment horizontal="left"/>
      <protection/>
    </xf>
    <xf numFmtId="49" fontId="10" fillId="0" borderId="70" xfId="0" applyNumberFormat="1" applyFont="1" applyBorder="1" applyAlignment="1" applyProtection="1">
      <alignment horizontal="center"/>
      <protection/>
    </xf>
    <xf numFmtId="49" fontId="10" fillId="0" borderId="40" xfId="0" applyNumberFormat="1" applyFont="1" applyBorder="1" applyAlignment="1" applyProtection="1">
      <alignment horizontal="center"/>
      <protection/>
    </xf>
    <xf numFmtId="49" fontId="24" fillId="0" borderId="29" xfId="0" applyNumberFormat="1" applyFont="1" applyBorder="1" applyAlignment="1" applyProtection="1">
      <alignment/>
      <protection/>
    </xf>
    <xf numFmtId="49" fontId="24" fillId="17" borderId="29" xfId="0" applyNumberFormat="1" applyFont="1" applyFill="1" applyBorder="1" applyAlignment="1" applyProtection="1">
      <alignment vertical="top"/>
      <protection/>
    </xf>
    <xf numFmtId="49" fontId="24" fillId="0" borderId="29" xfId="0" applyNumberFormat="1" applyFont="1" applyBorder="1" applyAlignment="1" applyProtection="1">
      <alignment vertical="top"/>
      <protection/>
    </xf>
    <xf numFmtId="49" fontId="24" fillId="0" borderId="34" xfId="0" applyNumberFormat="1" applyFont="1" applyBorder="1" applyAlignment="1" applyProtection="1">
      <alignment vertical="top"/>
      <protection/>
    </xf>
    <xf numFmtId="49" fontId="24" fillId="0" borderId="40" xfId="0" applyNumberFormat="1" applyFont="1" applyBorder="1" applyAlignment="1" applyProtection="1">
      <alignment vertical="top"/>
      <protection/>
    </xf>
    <xf numFmtId="0" fontId="0" fillId="0" borderId="70" xfId="0" applyBorder="1" applyAlignment="1" applyProtection="1">
      <alignment horizontal="centerContinuous"/>
      <protection/>
    </xf>
    <xf numFmtId="0" fontId="0" fillId="0" borderId="71" xfId="0" applyBorder="1" applyAlignment="1" applyProtection="1">
      <alignment horizontal="centerContinuous"/>
      <protection/>
    </xf>
    <xf numFmtId="0" fontId="0" fillId="0" borderId="43" xfId="0" applyBorder="1" applyAlignment="1" applyProtection="1">
      <alignment/>
      <protection/>
    </xf>
    <xf numFmtId="0" fontId="0" fillId="0" borderId="13" xfId="0" applyBorder="1" applyAlignment="1" applyProtection="1">
      <alignment/>
      <protection/>
    </xf>
    <xf numFmtId="0" fontId="0" fillId="0" borderId="14" xfId="0" applyBorder="1" applyAlignment="1" applyProtection="1">
      <alignment/>
      <protection/>
    </xf>
    <xf numFmtId="0" fontId="10" fillId="0" borderId="82" xfId="0" applyFont="1" applyBorder="1" applyAlignment="1" applyProtection="1">
      <alignment horizontal="center"/>
      <protection/>
    </xf>
    <xf numFmtId="0" fontId="10" fillId="0" borderId="83" xfId="0" applyFont="1" applyBorder="1" applyAlignment="1" applyProtection="1">
      <alignment horizontal="center"/>
      <protection/>
    </xf>
    <xf numFmtId="0" fontId="10" fillId="0" borderId="84" xfId="0" applyFont="1" applyBorder="1" applyAlignment="1" applyProtection="1">
      <alignment horizontal="center"/>
      <protection/>
    </xf>
    <xf numFmtId="0" fontId="0" fillId="17" borderId="85" xfId="0" applyFill="1" applyBorder="1" applyAlignment="1" applyProtection="1">
      <alignment/>
      <protection/>
    </xf>
    <xf numFmtId="6" fontId="0" fillId="0" borderId="84" xfId="0" applyNumberFormat="1" applyBorder="1" applyAlignment="1" applyProtection="1">
      <alignment/>
      <protection/>
    </xf>
    <xf numFmtId="6" fontId="0" fillId="0" borderId="32" xfId="0" applyNumberFormat="1" applyBorder="1" applyAlignment="1" applyProtection="1">
      <alignment/>
      <protection/>
    </xf>
    <xf numFmtId="6" fontId="0" fillId="17" borderId="32" xfId="0" applyNumberFormat="1" applyFill="1" applyBorder="1" applyAlignment="1" applyProtection="1">
      <alignment/>
      <protection/>
    </xf>
    <xf numFmtId="6" fontId="0" fillId="0" borderId="86" xfId="0" applyNumberFormat="1" applyBorder="1" applyAlignment="1" applyProtection="1">
      <alignment/>
      <protection/>
    </xf>
    <xf numFmtId="49" fontId="24" fillId="0" borderId="32" xfId="0" applyNumberFormat="1" applyFont="1" applyBorder="1" applyAlignment="1" applyProtection="1">
      <alignment vertical="top"/>
      <protection/>
    </xf>
    <xf numFmtId="0" fontId="0" fillId="0" borderId="87" xfId="0" applyBorder="1" applyAlignment="1" applyProtection="1">
      <alignment/>
      <protection/>
    </xf>
    <xf numFmtId="0" fontId="0" fillId="0" borderId="49" xfId="0" applyBorder="1" applyAlignment="1" applyProtection="1">
      <alignment/>
      <protection/>
    </xf>
    <xf numFmtId="0" fontId="0" fillId="0" borderId="50" xfId="0" applyBorder="1" applyAlignment="1" applyProtection="1">
      <alignment/>
      <protection/>
    </xf>
    <xf numFmtId="0" fontId="2" fillId="0" borderId="0" xfId="0" applyFont="1" applyAlignment="1" applyProtection="1">
      <alignment/>
      <protection/>
    </xf>
    <xf numFmtId="49" fontId="0" fillId="0" borderId="0" xfId="0" applyNumberFormat="1" applyAlignment="1" applyProtection="1">
      <alignment horizontal="right"/>
      <protection/>
    </xf>
    <xf numFmtId="0" fontId="0" fillId="17" borderId="35" xfId="0" applyFill="1" applyBorder="1" applyAlignment="1" applyProtection="1">
      <alignment/>
      <protection/>
    </xf>
    <xf numFmtId="0" fontId="0" fillId="17" borderId="13" xfId="0" applyFill="1" applyBorder="1" applyAlignment="1" applyProtection="1">
      <alignment/>
      <protection/>
    </xf>
    <xf numFmtId="0" fontId="10" fillId="0" borderId="19" xfId="0" applyFont="1" applyBorder="1" applyAlignment="1" applyProtection="1">
      <alignment horizontal="left"/>
      <protection/>
    </xf>
    <xf numFmtId="0" fontId="10" fillId="0" borderId="88" xfId="0" applyFont="1" applyBorder="1" applyAlignment="1" applyProtection="1">
      <alignment horizontal="center"/>
      <protection/>
    </xf>
    <xf numFmtId="0" fontId="0" fillId="17" borderId="26" xfId="0" applyFill="1" applyBorder="1" applyAlignment="1" applyProtection="1">
      <alignment/>
      <protection/>
    </xf>
    <xf numFmtId="0" fontId="0" fillId="17" borderId="0" xfId="0" applyFill="1" applyBorder="1" applyAlignment="1" applyProtection="1">
      <alignment/>
      <protection/>
    </xf>
    <xf numFmtId="0" fontId="10" fillId="0" borderId="37" xfId="0" applyFont="1" applyBorder="1" applyAlignment="1" applyProtection="1">
      <alignment horizontal="center"/>
      <protection/>
    </xf>
    <xf numFmtId="49" fontId="10" fillId="0" borderId="37" xfId="0" applyNumberFormat="1" applyFont="1" applyBorder="1" applyAlignment="1" applyProtection="1">
      <alignment horizontal="center"/>
      <protection/>
    </xf>
    <xf numFmtId="0" fontId="4" fillId="17" borderId="15" xfId="0" applyFont="1" applyFill="1" applyBorder="1" applyAlignment="1" applyProtection="1">
      <alignment horizontal="centerContinuous"/>
      <protection/>
    </xf>
    <xf numFmtId="0" fontId="4" fillId="17" borderId="10" xfId="0" applyFont="1" applyFill="1" applyBorder="1" applyAlignment="1" applyProtection="1">
      <alignment horizontal="centerContinuous"/>
      <protection/>
    </xf>
    <xf numFmtId="0" fontId="10" fillId="0" borderId="28" xfId="0" applyFont="1" applyBorder="1" applyAlignment="1" applyProtection="1">
      <alignment horizontal="center"/>
      <protection/>
    </xf>
    <xf numFmtId="0" fontId="10" fillId="0" borderId="30" xfId="0" applyFont="1" applyBorder="1" applyAlignment="1" applyProtection="1">
      <alignment horizontal="center"/>
      <protection/>
    </xf>
    <xf numFmtId="49" fontId="10" fillId="0" borderId="28" xfId="0" applyNumberFormat="1" applyFont="1" applyBorder="1" applyAlignment="1" applyProtection="1">
      <alignment horizontal="center"/>
      <protection/>
    </xf>
    <xf numFmtId="49" fontId="10" fillId="0" borderId="28" xfId="0" applyNumberFormat="1" applyFont="1" applyBorder="1" applyAlignment="1" applyProtection="1">
      <alignment horizontal="left"/>
      <protection/>
    </xf>
    <xf numFmtId="0" fontId="0" fillId="17" borderId="27" xfId="0" applyFill="1" applyBorder="1" applyAlignment="1" applyProtection="1">
      <alignment/>
      <protection/>
    </xf>
    <xf numFmtId="0" fontId="0" fillId="17" borderId="89" xfId="0" applyFill="1" applyBorder="1" applyAlignment="1" applyProtection="1">
      <alignment/>
      <protection/>
    </xf>
    <xf numFmtId="49" fontId="0" fillId="17" borderId="27" xfId="0" applyNumberFormat="1" applyFill="1" applyBorder="1" applyAlignment="1" applyProtection="1">
      <alignment/>
      <protection/>
    </xf>
    <xf numFmtId="0" fontId="9" fillId="17" borderId="16" xfId="0" applyFont="1" applyFill="1" applyBorder="1" applyAlignment="1" applyProtection="1">
      <alignment/>
      <protection/>
    </xf>
    <xf numFmtId="0" fontId="0" fillId="17" borderId="11" xfId="0" applyFill="1" applyBorder="1" applyAlignment="1" applyProtection="1">
      <alignment/>
      <protection/>
    </xf>
    <xf numFmtId="6" fontId="0" fillId="17" borderId="17" xfId="0" applyNumberFormat="1" applyFill="1" applyBorder="1" applyAlignment="1" applyProtection="1">
      <alignment/>
      <protection/>
    </xf>
    <xf numFmtId="6" fontId="0" fillId="17" borderId="31" xfId="0" applyNumberFormat="1" applyFill="1" applyBorder="1" applyAlignment="1" applyProtection="1">
      <alignment/>
      <protection/>
    </xf>
    <xf numFmtId="49" fontId="24" fillId="17" borderId="17" xfId="0" applyNumberFormat="1" applyFont="1" applyFill="1" applyBorder="1" applyAlignment="1" applyProtection="1">
      <alignment vertical="top"/>
      <protection/>
    </xf>
    <xf numFmtId="6" fontId="0" fillId="0" borderId="31" xfId="0" applyNumberFormat="1" applyBorder="1" applyAlignment="1" applyProtection="1">
      <alignment/>
      <protection/>
    </xf>
    <xf numFmtId="6" fontId="0" fillId="0" borderId="30" xfId="0" applyNumberFormat="1" applyBorder="1" applyAlignment="1" applyProtection="1">
      <alignment/>
      <protection/>
    </xf>
    <xf numFmtId="49" fontId="24" fillId="0" borderId="28" xfId="0" applyNumberFormat="1" applyFont="1" applyBorder="1" applyAlignment="1" applyProtection="1">
      <alignment vertical="top"/>
      <protection/>
    </xf>
    <xf numFmtId="6" fontId="0" fillId="0" borderId="28" xfId="0" applyNumberFormat="1" applyFont="1" applyBorder="1" applyAlignment="1" applyProtection="1">
      <alignment vertical="center"/>
      <protection/>
    </xf>
    <xf numFmtId="6" fontId="0" fillId="0" borderId="17" xfId="0" applyNumberFormat="1" applyFont="1" applyBorder="1" applyAlignment="1" applyProtection="1">
      <alignment/>
      <protection locked="0"/>
    </xf>
    <xf numFmtId="6" fontId="0" fillId="0" borderId="55" xfId="0" applyNumberFormat="1" applyFont="1" applyBorder="1" applyAlignment="1" applyProtection="1">
      <alignment/>
      <protection locked="0"/>
    </xf>
    <xf numFmtId="6" fontId="0" fillId="0" borderId="28" xfId="0" applyNumberFormat="1" applyFont="1" applyBorder="1" applyAlignment="1" applyProtection="1">
      <alignment/>
      <protection/>
    </xf>
    <xf numFmtId="6" fontId="0" fillId="0" borderId="17" xfId="0" applyNumberFormat="1" applyFont="1" applyBorder="1" applyAlignment="1" applyProtection="1">
      <alignment/>
      <protection/>
    </xf>
    <xf numFmtId="6" fontId="7" fillId="17" borderId="17" xfId="0" applyNumberFormat="1" applyFont="1" applyFill="1" applyBorder="1" applyAlignment="1" applyProtection="1">
      <alignment horizontal="center"/>
      <protection/>
    </xf>
    <xf numFmtId="6" fontId="7" fillId="17" borderId="31" xfId="0" applyNumberFormat="1" applyFont="1" applyFill="1" applyBorder="1" applyAlignment="1" applyProtection="1">
      <alignment horizontal="center"/>
      <protection/>
    </xf>
    <xf numFmtId="6" fontId="0" fillId="0" borderId="28" xfId="0" applyNumberFormat="1" applyBorder="1" applyAlignment="1" applyProtection="1">
      <alignment/>
      <protection hidden="1"/>
    </xf>
    <xf numFmtId="6" fontId="0" fillId="17" borderId="17" xfId="0" applyNumberFormat="1" applyFill="1" applyBorder="1" applyAlignment="1" applyProtection="1">
      <alignment/>
      <protection hidden="1"/>
    </xf>
    <xf numFmtId="6" fontId="0" fillId="0" borderId="55" xfId="0" applyNumberFormat="1" applyBorder="1" applyAlignment="1" applyProtection="1">
      <alignment/>
      <protection hidden="1"/>
    </xf>
    <xf numFmtId="6" fontId="0" fillId="0" borderId="90" xfId="0" applyNumberFormat="1" applyBorder="1" applyAlignment="1" applyProtection="1">
      <alignment/>
      <protection hidden="1"/>
    </xf>
    <xf numFmtId="6" fontId="0" fillId="0" borderId="11" xfId="0" applyNumberFormat="1" applyBorder="1" applyAlignment="1" applyProtection="1">
      <alignment/>
      <protection hidden="1"/>
    </xf>
    <xf numFmtId="6" fontId="0" fillId="0" borderId="17" xfId="0" applyNumberFormat="1" applyFont="1" applyBorder="1" applyAlignment="1" applyProtection="1">
      <alignment vertical="center"/>
      <protection hidden="1"/>
    </xf>
    <xf numFmtId="6" fontId="0" fillId="0" borderId="17" xfId="0" applyNumberFormat="1" applyFont="1" applyBorder="1" applyAlignment="1" applyProtection="1">
      <alignment/>
      <protection hidden="1"/>
    </xf>
    <xf numFmtId="6" fontId="0" fillId="0" borderId="0" xfId="0" applyNumberFormat="1" applyBorder="1" applyAlignment="1">
      <alignment/>
    </xf>
    <xf numFmtId="0" fontId="0" fillId="0" borderId="0" xfId="0" applyBorder="1" applyAlignment="1">
      <alignment horizontal="center"/>
    </xf>
    <xf numFmtId="6" fontId="6" fillId="0" borderId="67" xfId="0" applyNumberFormat="1" applyFont="1" applyBorder="1" applyAlignment="1" applyProtection="1">
      <alignment/>
      <protection hidden="1"/>
    </xf>
    <xf numFmtId="6" fontId="6" fillId="0" borderId="68" xfId="0" applyNumberFormat="1" applyFont="1" applyBorder="1" applyAlignment="1" applyProtection="1">
      <alignment/>
      <protection hidden="1"/>
    </xf>
    <xf numFmtId="6" fontId="6" fillId="0" borderId="91" xfId="0" applyNumberFormat="1" applyFont="1" applyBorder="1" applyAlignment="1" applyProtection="1">
      <alignment/>
      <protection hidden="1"/>
    </xf>
    <xf numFmtId="6" fontId="6" fillId="0" borderId="66" xfId="0" applyNumberFormat="1" applyFont="1" applyBorder="1" applyAlignment="1" applyProtection="1">
      <alignment/>
      <protection hidden="1"/>
    </xf>
    <xf numFmtId="0" fontId="6" fillId="0" borderId="66" xfId="0" applyFont="1" applyBorder="1" applyAlignment="1" applyProtection="1">
      <alignment/>
      <protection hidden="1"/>
    </xf>
    <xf numFmtId="6" fontId="6" fillId="0" borderId="92" xfId="0" applyNumberFormat="1" applyFont="1" applyBorder="1" applyAlignment="1" applyProtection="1">
      <alignment/>
      <protection hidden="1"/>
    </xf>
    <xf numFmtId="6" fontId="6" fillId="0" borderId="93" xfId="0" applyNumberFormat="1" applyFont="1" applyBorder="1" applyAlignment="1">
      <alignment vertical="center"/>
    </xf>
    <xf numFmtId="0" fontId="0" fillId="0" borderId="65" xfId="0" applyFill="1" applyBorder="1" applyAlignment="1">
      <alignment horizontal="center" vertical="center"/>
    </xf>
    <xf numFmtId="0" fontId="0" fillId="0" borderId="65" xfId="0" applyBorder="1" applyAlignment="1">
      <alignment horizontal="center" vertical="center"/>
    </xf>
    <xf numFmtId="0" fontId="6" fillId="0" borderId="62" xfId="0" applyFont="1" applyBorder="1" applyAlignment="1">
      <alignment horizontal="centerContinuous" vertical="center"/>
    </xf>
    <xf numFmtId="0" fontId="6" fillId="0" borderId="63" xfId="0" applyFont="1" applyBorder="1" applyAlignment="1">
      <alignment horizontal="centerContinuous" vertical="center"/>
    </xf>
    <xf numFmtId="6" fontId="6" fillId="0" borderId="92" xfId="0" applyNumberFormat="1" applyFont="1" applyBorder="1" applyAlignment="1" applyProtection="1">
      <alignment vertical="center"/>
      <protection locked="0"/>
    </xf>
    <xf numFmtId="0" fontId="3" fillId="0" borderId="61" xfId="0" applyFont="1" applyBorder="1" applyAlignment="1">
      <alignment horizontal="center" vertical="center"/>
    </xf>
    <xf numFmtId="0" fontId="6" fillId="0" borderId="0" xfId="0" applyFont="1" applyAlignment="1" applyProtection="1">
      <alignment horizontal="left"/>
      <protection hidden="1"/>
    </xf>
    <xf numFmtId="14" fontId="3" fillId="0" borderId="0" xfId="0" applyNumberFormat="1" applyFont="1" applyAlignment="1" applyProtection="1">
      <alignment horizontal="left" vertical="center"/>
      <protection hidden="1"/>
    </xf>
    <xf numFmtId="0" fontId="30" fillId="0" borderId="0" xfId="0" applyFont="1" applyAlignment="1" applyProtection="1">
      <alignment vertical="center"/>
      <protection/>
    </xf>
    <xf numFmtId="0" fontId="6" fillId="0" borderId="0" xfId="0" applyFont="1" applyAlignment="1" applyProtection="1">
      <alignment vertical="center"/>
      <protection/>
    </xf>
    <xf numFmtId="0" fontId="0" fillId="0" borderId="0" xfId="0" applyFont="1" applyAlignment="1" applyProtection="1">
      <alignment vertical="center"/>
      <protection/>
    </xf>
    <xf numFmtId="0" fontId="0" fillId="0" borderId="0" xfId="0" applyAlignment="1" applyProtection="1">
      <alignment horizontal="left"/>
      <protection/>
    </xf>
    <xf numFmtId="0" fontId="6" fillId="0" borderId="0" xfId="0" applyFont="1" applyAlignment="1" applyProtection="1">
      <alignment horizontal="left"/>
      <protection/>
    </xf>
    <xf numFmtId="49" fontId="0" fillId="0" borderId="0" xfId="0" applyNumberFormat="1" applyAlignment="1" applyProtection="1">
      <alignment/>
      <protection/>
    </xf>
    <xf numFmtId="0" fontId="38" fillId="0" borderId="0" xfId="0" applyFont="1" applyAlignment="1" applyProtection="1">
      <alignment vertical="center"/>
      <protection/>
    </xf>
    <xf numFmtId="49" fontId="7" fillId="0" borderId="0" xfId="0" applyNumberFormat="1" applyFont="1" applyAlignment="1">
      <alignment/>
    </xf>
    <xf numFmtId="0" fontId="0" fillId="0" borderId="87" xfId="0" applyBorder="1" applyAlignment="1">
      <alignment/>
    </xf>
    <xf numFmtId="0" fontId="0" fillId="0" borderId="50" xfId="0" applyBorder="1" applyAlignment="1">
      <alignment/>
    </xf>
    <xf numFmtId="0" fontId="0" fillId="0" borderId="48" xfId="0" applyBorder="1" applyAlignment="1">
      <alignment/>
    </xf>
    <xf numFmtId="0" fontId="0" fillId="0" borderId="51" xfId="0" applyBorder="1" applyAlignment="1">
      <alignment/>
    </xf>
    <xf numFmtId="0" fontId="9" fillId="0" borderId="50" xfId="0" applyFont="1" applyBorder="1" applyAlignment="1">
      <alignment/>
    </xf>
    <xf numFmtId="0" fontId="3" fillId="0" borderId="12" xfId="0" applyFont="1" applyBorder="1" applyAlignment="1">
      <alignment/>
    </xf>
    <xf numFmtId="0" fontId="3" fillId="0" borderId="51" xfId="0" applyFont="1" applyBorder="1" applyAlignment="1">
      <alignment/>
    </xf>
    <xf numFmtId="6" fontId="3" fillId="0" borderId="0" xfId="0" applyNumberFormat="1" applyFont="1" applyAlignment="1" applyProtection="1">
      <alignment/>
      <protection hidden="1"/>
    </xf>
    <xf numFmtId="0" fontId="3" fillId="0" borderId="10" xfId="0" applyFont="1" applyBorder="1" applyAlignment="1">
      <alignment/>
    </xf>
    <xf numFmtId="0" fontId="3" fillId="0" borderId="48" xfId="0" applyFont="1" applyBorder="1" applyAlignment="1">
      <alignment/>
    </xf>
    <xf numFmtId="6" fontId="6" fillId="0" borderId="0" xfId="0" applyNumberFormat="1" applyFont="1" applyBorder="1" applyAlignment="1" applyProtection="1">
      <alignment/>
      <protection hidden="1"/>
    </xf>
    <xf numFmtId="6" fontId="7" fillId="0" borderId="0" xfId="0" applyNumberFormat="1" applyFont="1" applyFill="1" applyBorder="1" applyAlignment="1" applyProtection="1">
      <alignment vertical="center"/>
      <protection hidden="1"/>
    </xf>
    <xf numFmtId="6" fontId="26" fillId="0" borderId="0" xfId="0" applyNumberFormat="1" applyFont="1" applyAlignment="1" applyProtection="1">
      <alignment/>
      <protection hidden="1"/>
    </xf>
    <xf numFmtId="0" fontId="3" fillId="0" borderId="0" xfId="0" applyFont="1" applyBorder="1" applyAlignment="1">
      <alignment/>
    </xf>
    <xf numFmtId="0" fontId="3" fillId="0" borderId="50" xfId="0" applyFont="1" applyBorder="1" applyAlignment="1">
      <alignment/>
    </xf>
    <xf numFmtId="6" fontId="37" fillId="0" borderId="0" xfId="0" applyNumberFormat="1" applyFont="1" applyAlignment="1" applyProtection="1">
      <alignment/>
      <protection hidden="1"/>
    </xf>
    <xf numFmtId="0" fontId="3" fillId="0" borderId="0" xfId="0" applyFont="1" applyFill="1" applyAlignment="1" applyProtection="1">
      <alignment/>
      <protection hidden="1"/>
    </xf>
    <xf numFmtId="0" fontId="3" fillId="0" borderId="11" xfId="0" applyFont="1" applyBorder="1" applyAlignment="1">
      <alignment/>
    </xf>
    <xf numFmtId="0" fontId="3" fillId="0" borderId="47" xfId="0" applyFont="1" applyBorder="1" applyAlignment="1">
      <alignment/>
    </xf>
    <xf numFmtId="0" fontId="3" fillId="0" borderId="14" xfId="0" applyFont="1" applyBorder="1" applyAlignment="1">
      <alignment/>
    </xf>
    <xf numFmtId="0" fontId="3" fillId="0" borderId="49" xfId="0" applyFont="1" applyBorder="1" applyAlignment="1">
      <alignment/>
    </xf>
    <xf numFmtId="49" fontId="6" fillId="0" borderId="0" xfId="0" applyNumberFormat="1" applyFont="1" applyAlignment="1">
      <alignment horizontal="centerContinuous"/>
    </xf>
    <xf numFmtId="0" fontId="2" fillId="0" borderId="0" xfId="0" applyFont="1" applyAlignment="1" applyProtection="1">
      <alignment horizontal="centerContinuous" vertical="center"/>
      <protection/>
    </xf>
    <xf numFmtId="0" fontId="0" fillId="0" borderId="74" xfId="0" applyFont="1" applyBorder="1" applyAlignment="1" applyProtection="1">
      <alignment vertical="center"/>
      <protection hidden="1"/>
    </xf>
    <xf numFmtId="49" fontId="0" fillId="0" borderId="12" xfId="0" applyNumberFormat="1" applyFont="1" applyBorder="1" applyAlignment="1">
      <alignment horizontal="center"/>
    </xf>
    <xf numFmtId="0" fontId="0" fillId="0" borderId="22" xfId="0" applyFont="1" applyBorder="1" applyAlignment="1" applyProtection="1">
      <alignment vertical="center"/>
      <protection hidden="1"/>
    </xf>
    <xf numFmtId="49" fontId="0" fillId="0" borderId="10" xfId="0" applyNumberFormat="1" applyFont="1" applyBorder="1" applyAlignment="1">
      <alignment horizontal="center"/>
    </xf>
    <xf numFmtId="0" fontId="0" fillId="0" borderId="94" xfId="0" applyFont="1" applyBorder="1" applyAlignment="1" applyProtection="1">
      <alignment vertical="center"/>
      <protection hidden="1"/>
    </xf>
    <xf numFmtId="0" fontId="0" fillId="0" borderId="42" xfId="0" applyFont="1" applyBorder="1" applyAlignment="1" applyProtection="1">
      <alignment vertical="center"/>
      <protection hidden="1"/>
    </xf>
    <xf numFmtId="49" fontId="0" fillId="0" borderId="11" xfId="0" applyNumberFormat="1" applyFont="1" applyBorder="1" applyAlignment="1">
      <alignment horizontal="center"/>
    </xf>
    <xf numFmtId="0" fontId="0" fillId="0" borderId="20" xfId="0" applyFont="1" applyBorder="1" applyAlignment="1" applyProtection="1">
      <alignment vertical="center"/>
      <protection hidden="1"/>
    </xf>
    <xf numFmtId="49" fontId="0" fillId="0" borderId="0" xfId="0" applyNumberFormat="1" applyFont="1" applyBorder="1" applyAlignment="1">
      <alignment horizontal="center"/>
    </xf>
    <xf numFmtId="0" fontId="22" fillId="0" borderId="12" xfId="0" applyFont="1" applyBorder="1" applyAlignment="1">
      <alignment horizontal="center"/>
    </xf>
    <xf numFmtId="0" fontId="39" fillId="0" borderId="26" xfId="0" applyFont="1" applyBorder="1" applyAlignment="1" applyProtection="1">
      <alignment horizontal="centerContinuous" vertical="center"/>
      <protection hidden="1"/>
    </xf>
    <xf numFmtId="0" fontId="39" fillId="0" borderId="43" xfId="0" applyFont="1" applyBorder="1" applyAlignment="1" applyProtection="1">
      <alignment horizontal="centerContinuous" vertical="center"/>
      <protection hidden="1"/>
    </xf>
    <xf numFmtId="0" fontId="22" fillId="0" borderId="0" xfId="0" applyFont="1" applyBorder="1" applyAlignment="1">
      <alignment horizontal="center"/>
    </xf>
    <xf numFmtId="0" fontId="0" fillId="0" borderId="40" xfId="0" applyFont="1" applyBorder="1" applyAlignment="1" applyProtection="1">
      <alignment vertical="center"/>
      <protection hidden="1"/>
    </xf>
    <xf numFmtId="0" fontId="0" fillId="0" borderId="43" xfId="0" applyFont="1" applyBorder="1" applyAlignment="1" applyProtection="1">
      <alignment vertical="center"/>
      <protection hidden="1"/>
    </xf>
    <xf numFmtId="0" fontId="0" fillId="0" borderId="55" xfId="0" applyFont="1" applyBorder="1" applyAlignment="1" applyProtection="1">
      <alignment vertical="center"/>
      <protection hidden="1"/>
    </xf>
    <xf numFmtId="0" fontId="9" fillId="0" borderId="55" xfId="0" applyFont="1" applyBorder="1" applyAlignment="1">
      <alignment/>
    </xf>
    <xf numFmtId="0" fontId="0" fillId="0" borderId="28" xfId="0" applyFont="1" applyBorder="1" applyAlignment="1" applyProtection="1">
      <alignment vertical="center"/>
      <protection hidden="1"/>
    </xf>
    <xf numFmtId="0" fontId="22" fillId="0" borderId="55" xfId="0" applyFont="1" applyBorder="1" applyAlignment="1">
      <alignment horizontal="center"/>
    </xf>
    <xf numFmtId="49" fontId="0" fillId="0" borderId="14" xfId="0" applyNumberFormat="1" applyFont="1" applyBorder="1" applyAlignment="1">
      <alignment horizontal="center"/>
    </xf>
    <xf numFmtId="0" fontId="0" fillId="0" borderId="27" xfId="0" applyFont="1" applyBorder="1" applyAlignment="1" applyProtection="1">
      <alignment vertical="center"/>
      <protection hidden="1"/>
    </xf>
    <xf numFmtId="0" fontId="3" fillId="0" borderId="0" xfId="0" applyFont="1" applyBorder="1" applyAlignment="1" applyProtection="1">
      <alignment/>
      <protection hidden="1"/>
    </xf>
    <xf numFmtId="6" fontId="0" fillId="0" borderId="55" xfId="0" applyNumberFormat="1" applyFont="1" applyBorder="1" applyAlignment="1" applyProtection="1">
      <alignment vertical="center"/>
      <protection hidden="1"/>
    </xf>
    <xf numFmtId="49" fontId="24" fillId="0" borderId="34" xfId="0" applyNumberFormat="1" applyFont="1" applyBorder="1" applyAlignment="1" applyProtection="1">
      <alignment vertical="top"/>
      <protection hidden="1"/>
    </xf>
    <xf numFmtId="6" fontId="0" fillId="0" borderId="33" xfId="0" applyNumberFormat="1" applyBorder="1" applyAlignment="1" applyProtection="1">
      <alignment/>
      <protection hidden="1"/>
    </xf>
    <xf numFmtId="6" fontId="0" fillId="0" borderId="86" xfId="0" applyNumberFormat="1" applyBorder="1" applyAlignment="1" applyProtection="1">
      <alignment/>
      <protection hidden="1"/>
    </xf>
    <xf numFmtId="6" fontId="0" fillId="0" borderId="0" xfId="0" applyNumberFormat="1" applyAlignment="1">
      <alignment/>
    </xf>
    <xf numFmtId="6" fontId="0" fillId="0" borderId="0" xfId="0" applyNumberFormat="1" applyAlignment="1" applyProtection="1">
      <alignment/>
      <protection hidden="1"/>
    </xf>
    <xf numFmtId="6" fontId="0" fillId="0" borderId="55" xfId="0" applyNumberFormat="1" applyFont="1" applyBorder="1" applyAlignment="1" applyProtection="1">
      <alignment/>
      <protection hidden="1"/>
    </xf>
    <xf numFmtId="8" fontId="0" fillId="0" borderId="0" xfId="0" applyNumberFormat="1" applyAlignment="1">
      <alignment/>
    </xf>
    <xf numFmtId="8" fontId="0" fillId="0" borderId="55" xfId="0" applyNumberFormat="1" applyFont="1" applyBorder="1" applyAlignment="1" applyProtection="1">
      <alignment vertical="center"/>
      <protection hidden="1"/>
    </xf>
    <xf numFmtId="0" fontId="40" fillId="17" borderId="53" xfId="0" applyFont="1" applyFill="1" applyBorder="1" applyAlignment="1">
      <alignment horizontal="left" vertical="center"/>
    </xf>
    <xf numFmtId="0" fontId="0" fillId="17" borderId="41" xfId="0" applyFill="1" applyBorder="1" applyAlignment="1">
      <alignment vertical="center"/>
    </xf>
    <xf numFmtId="0" fontId="0" fillId="17" borderId="12" xfId="0" applyFill="1" applyBorder="1" applyAlignment="1">
      <alignment vertical="center"/>
    </xf>
    <xf numFmtId="0" fontId="0" fillId="17" borderId="34" xfId="0" applyFill="1" applyBorder="1" applyAlignment="1">
      <alignment vertical="center"/>
    </xf>
    <xf numFmtId="0" fontId="28" fillId="17" borderId="17" xfId="0" applyFont="1" applyFill="1" applyBorder="1" applyAlignment="1">
      <alignment horizontal="left" vertical="center"/>
    </xf>
    <xf numFmtId="0" fontId="28" fillId="17" borderId="17" xfId="0" applyFont="1" applyFill="1" applyBorder="1" applyAlignment="1" applyProtection="1">
      <alignment horizontal="left" vertical="center"/>
      <protection hidden="1"/>
    </xf>
    <xf numFmtId="6" fontId="28" fillId="17" borderId="57" xfId="0" applyNumberFormat="1" applyFont="1" applyFill="1" applyBorder="1" applyAlignment="1" applyProtection="1">
      <alignment horizontal="left" vertical="center"/>
      <protection hidden="1"/>
    </xf>
    <xf numFmtId="6" fontId="3" fillId="0" borderId="0" xfId="0" applyNumberFormat="1" applyFont="1" applyAlignment="1">
      <alignment/>
    </xf>
    <xf numFmtId="0" fontId="39" fillId="0" borderId="24" xfId="0" applyFont="1" applyBorder="1" applyAlignment="1" applyProtection="1">
      <alignment horizontal="centerContinuous" vertical="center"/>
      <protection hidden="1"/>
    </xf>
    <xf numFmtId="0" fontId="39" fillId="0" borderId="34" xfId="0" applyFont="1" applyBorder="1" applyAlignment="1" applyProtection="1">
      <alignment horizontal="centerContinuous" vertical="center"/>
      <protection hidden="1"/>
    </xf>
    <xf numFmtId="6" fontId="39" fillId="0" borderId="24" xfId="0" applyNumberFormat="1" applyFont="1" applyBorder="1" applyAlignment="1" applyProtection="1">
      <alignment horizontal="centerContinuous" vertical="center"/>
      <protection hidden="1"/>
    </xf>
    <xf numFmtId="6" fontId="39" fillId="0" borderId="34" xfId="0" applyNumberFormat="1" applyFont="1" applyBorder="1" applyAlignment="1" applyProtection="1">
      <alignment horizontal="centerContinuous" vertical="center"/>
      <protection hidden="1"/>
    </xf>
    <xf numFmtId="6" fontId="6" fillId="0" borderId="0" xfId="0" applyNumberFormat="1" applyFont="1" applyBorder="1" applyAlignment="1" applyProtection="1">
      <alignment vertical="center"/>
      <protection locked="0"/>
    </xf>
    <xf numFmtId="6" fontId="6" fillId="0" borderId="27" xfId="0" applyNumberFormat="1" applyFont="1" applyBorder="1" applyAlignment="1" applyProtection="1">
      <alignment vertical="center"/>
      <protection hidden="1"/>
    </xf>
    <xf numFmtId="6" fontId="6" fillId="0" borderId="95" xfId="0" applyNumberFormat="1" applyFont="1" applyBorder="1" applyAlignment="1" applyProtection="1">
      <alignment horizontal="right" vertical="center"/>
      <protection hidden="1"/>
    </xf>
    <xf numFmtId="6" fontId="3" fillId="0" borderId="76" xfId="0" applyNumberFormat="1" applyFont="1" applyFill="1" applyBorder="1" applyAlignment="1" applyProtection="1">
      <alignment vertical="center"/>
      <protection hidden="1"/>
    </xf>
    <xf numFmtId="6" fontId="0" fillId="0" borderId="55" xfId="0" applyNumberFormat="1" applyBorder="1" applyAlignment="1" applyProtection="1">
      <alignment vertical="center"/>
      <protection hidden="1"/>
    </xf>
    <xf numFmtId="49" fontId="11" fillId="0" borderId="34" xfId="0" applyNumberFormat="1" applyFont="1" applyBorder="1" applyAlignment="1" applyProtection="1">
      <alignment vertical="center"/>
      <protection hidden="1"/>
    </xf>
    <xf numFmtId="6" fontId="0" fillId="0" borderId="33" xfId="0" applyNumberFormat="1" applyBorder="1" applyAlignment="1" applyProtection="1">
      <alignment vertical="center"/>
      <protection hidden="1"/>
    </xf>
    <xf numFmtId="6" fontId="6" fillId="0" borderId="28" xfId="0" applyNumberFormat="1" applyFont="1" applyBorder="1" applyAlignment="1" applyProtection="1">
      <alignment horizontal="right"/>
      <protection hidden="1"/>
    </xf>
    <xf numFmtId="49" fontId="11" fillId="0" borderId="40" xfId="0" applyNumberFormat="1" applyFont="1" applyBorder="1" applyAlignment="1" applyProtection="1">
      <alignment/>
      <protection hidden="1"/>
    </xf>
    <xf numFmtId="6" fontId="6" fillId="0" borderId="30" xfId="0" applyNumberFormat="1" applyFont="1" applyBorder="1" applyAlignment="1" applyProtection="1">
      <alignment horizontal="right"/>
      <protection hidden="1"/>
    </xf>
    <xf numFmtId="8" fontId="0" fillId="0" borderId="55" xfId="0" applyNumberFormat="1" applyBorder="1" applyAlignment="1" applyProtection="1">
      <alignment/>
      <protection hidden="1"/>
    </xf>
    <xf numFmtId="8" fontId="11" fillId="0" borderId="34" xfId="0" applyNumberFormat="1" applyFont="1" applyBorder="1" applyAlignment="1" applyProtection="1">
      <alignment/>
      <protection hidden="1"/>
    </xf>
    <xf numFmtId="8" fontId="0" fillId="0" borderId="33" xfId="0" applyNumberFormat="1" applyBorder="1" applyAlignment="1" applyProtection="1">
      <alignment/>
      <protection hidden="1"/>
    </xf>
    <xf numFmtId="6" fontId="0" fillId="0" borderId="28" xfId="0" applyNumberFormat="1" applyBorder="1" applyAlignment="1" applyProtection="1">
      <alignment horizontal="right"/>
      <protection hidden="1"/>
    </xf>
    <xf numFmtId="6" fontId="0" fillId="0" borderId="30" xfId="0" applyNumberFormat="1" applyBorder="1" applyAlignment="1" applyProtection="1">
      <alignment horizontal="right"/>
      <protection hidden="1"/>
    </xf>
    <xf numFmtId="49" fontId="0" fillId="0" borderId="28" xfId="0" applyNumberFormat="1" applyFont="1" applyBorder="1" applyAlignment="1" applyProtection="1">
      <alignment horizontal="right"/>
      <protection hidden="1"/>
    </xf>
    <xf numFmtId="0" fontId="42" fillId="0" borderId="0" xfId="0" applyFont="1" applyAlignment="1" applyProtection="1">
      <alignment horizontal="center"/>
      <protection hidden="1"/>
    </xf>
    <xf numFmtId="0" fontId="4" fillId="0" borderId="0" xfId="0" applyFont="1" applyAlignment="1" applyProtection="1">
      <alignment/>
      <protection hidden="1"/>
    </xf>
    <xf numFmtId="0" fontId="4" fillId="0" borderId="0" xfId="0" applyNumberFormat="1" applyFont="1" applyAlignment="1" applyProtection="1">
      <alignment/>
      <protection hidden="1"/>
    </xf>
    <xf numFmtId="0" fontId="0" fillId="0" borderId="0" xfId="0" applyAlignment="1" applyProtection="1">
      <alignment horizontal="left"/>
      <protection hidden="1"/>
    </xf>
    <xf numFmtId="0" fontId="2" fillId="4" borderId="0" xfId="0" applyFont="1" applyFill="1" applyAlignment="1">
      <alignment horizontal="centerContinuous"/>
    </xf>
    <xf numFmtId="0" fontId="0" fillId="4" borderId="0" xfId="0" applyFill="1" applyAlignment="1">
      <alignment horizontal="centerContinuous"/>
    </xf>
    <xf numFmtId="0" fontId="0" fillId="4" borderId="0" xfId="0" applyFill="1" applyAlignment="1">
      <alignment/>
    </xf>
    <xf numFmtId="0" fontId="2" fillId="4" borderId="0" xfId="0" applyFont="1" applyFill="1" applyAlignment="1">
      <alignment horizontal="left"/>
    </xf>
    <xf numFmtId="49" fontId="6" fillId="4" borderId="0" xfId="0" applyNumberFormat="1" applyFont="1" applyFill="1" applyAlignment="1">
      <alignment horizontal="right"/>
    </xf>
    <xf numFmtId="0" fontId="6" fillId="4" borderId="0" xfId="0" applyFont="1" applyFill="1" applyAlignment="1">
      <alignment/>
    </xf>
    <xf numFmtId="0" fontId="3" fillId="4" borderId="0" xfId="0" applyFont="1" applyFill="1" applyAlignment="1">
      <alignment/>
    </xf>
    <xf numFmtId="49" fontId="43" fillId="4" borderId="0" xfId="0" applyNumberFormat="1" applyFont="1" applyFill="1" applyAlignment="1">
      <alignment horizontal="right"/>
    </xf>
    <xf numFmtId="0" fontId="43" fillId="4" borderId="0" xfId="0" applyFont="1" applyFill="1" applyAlignment="1">
      <alignment/>
    </xf>
    <xf numFmtId="0" fontId="35" fillId="4" borderId="0" xfId="0" applyFont="1" applyFill="1" applyAlignment="1">
      <alignment/>
    </xf>
    <xf numFmtId="0" fontId="36" fillId="4" borderId="0" xfId="0" applyFont="1" applyFill="1" applyAlignment="1">
      <alignment/>
    </xf>
    <xf numFmtId="0" fontId="37" fillId="4" borderId="0" xfId="0" applyFont="1" applyFill="1" applyAlignment="1">
      <alignment/>
    </xf>
    <xf numFmtId="0" fontId="5" fillId="4" borderId="0" xfId="0" applyFont="1" applyFill="1" applyAlignment="1">
      <alignment/>
    </xf>
    <xf numFmtId="0" fontId="2" fillId="4" borderId="0" xfId="0" applyFont="1" applyFill="1" applyAlignment="1">
      <alignment/>
    </xf>
    <xf numFmtId="49" fontId="0" fillId="4" borderId="0" xfId="0" applyNumberFormat="1" applyFill="1" applyAlignment="1">
      <alignment horizontal="right"/>
    </xf>
    <xf numFmtId="0" fontId="22" fillId="0" borderId="0" xfId="0" applyFont="1" applyAlignment="1" applyProtection="1">
      <alignment horizontal="center"/>
      <protection hidden="1"/>
    </xf>
    <xf numFmtId="0" fontId="9" fillId="0" borderId="0" xfId="0" applyFont="1" applyAlignment="1" applyProtection="1">
      <alignment/>
      <protection hidden="1"/>
    </xf>
    <xf numFmtId="0" fontId="22" fillId="0" borderId="0" xfId="0" applyFont="1" applyAlignment="1" applyProtection="1">
      <alignment horizontal="left"/>
      <protection hidden="1"/>
    </xf>
    <xf numFmtId="6" fontId="0" fillId="0" borderId="31" xfId="0" applyNumberFormat="1" applyFont="1" applyBorder="1" applyAlignment="1" applyProtection="1">
      <alignment/>
      <protection hidden="1"/>
    </xf>
    <xf numFmtId="0" fontId="39" fillId="0" borderId="15" xfId="0" applyFont="1" applyBorder="1" applyAlignment="1" applyProtection="1">
      <alignment horizontal="centerContinuous" vertical="center"/>
      <protection hidden="1"/>
    </xf>
    <xf numFmtId="0" fontId="39" fillId="0" borderId="40" xfId="0" applyFont="1" applyBorder="1" applyAlignment="1" applyProtection="1">
      <alignment horizontal="centerContinuous" vertical="center"/>
      <protection hidden="1"/>
    </xf>
    <xf numFmtId="0" fontId="9" fillId="0" borderId="48" xfId="0" applyFont="1" applyBorder="1" applyAlignment="1">
      <alignment/>
    </xf>
    <xf numFmtId="0" fontId="0" fillId="0" borderId="0" xfId="0" applyFont="1" applyBorder="1" applyAlignment="1" applyProtection="1">
      <alignment vertical="center"/>
      <protection hidden="1"/>
    </xf>
    <xf numFmtId="0" fontId="9" fillId="0" borderId="38" xfId="0" applyFont="1" applyBorder="1" applyAlignment="1">
      <alignment/>
    </xf>
    <xf numFmtId="49" fontId="0" fillId="17" borderId="17" xfId="0" applyNumberFormat="1" applyFont="1" applyFill="1" applyBorder="1" applyAlignment="1" applyProtection="1">
      <alignment vertical="top"/>
      <protection/>
    </xf>
    <xf numFmtId="6" fontId="6" fillId="0" borderId="55" xfId="0" applyNumberFormat="1" applyFont="1" applyBorder="1" applyAlignment="1" applyProtection="1">
      <alignment vertical="center"/>
      <protection/>
    </xf>
    <xf numFmtId="49" fontId="24" fillId="0" borderId="12" xfId="0" applyNumberFormat="1" applyFont="1" applyBorder="1" applyAlignment="1" applyProtection="1">
      <alignment vertical="top"/>
      <protection/>
    </xf>
    <xf numFmtId="49" fontId="24" fillId="0" borderId="51" xfId="0" applyNumberFormat="1" applyFont="1" applyBorder="1" applyAlignment="1" applyProtection="1">
      <alignment vertical="top"/>
      <protection/>
    </xf>
    <xf numFmtId="176" fontId="0" fillId="0" borderId="17" xfId="0" applyNumberFormat="1" applyFont="1" applyBorder="1" applyAlignment="1" applyProtection="1">
      <alignment horizontal="center"/>
      <protection locked="0"/>
    </xf>
    <xf numFmtId="176" fontId="0" fillId="0" borderId="28" xfId="0" applyNumberFormat="1" applyFont="1" applyBorder="1" applyAlignment="1" applyProtection="1">
      <alignment horizontal="center"/>
      <protection locked="0"/>
    </xf>
    <xf numFmtId="0" fontId="0" fillId="0" borderId="14" xfId="0" applyBorder="1" applyAlignment="1">
      <alignment horizontal="center" vertical="center"/>
    </xf>
    <xf numFmtId="0" fontId="0" fillId="17" borderId="37" xfId="0" applyFill="1" applyBorder="1" applyAlignment="1">
      <alignment horizontal="center"/>
    </xf>
    <xf numFmtId="0" fontId="0" fillId="17" borderId="42" xfId="0" applyFill="1" applyBorder="1" applyAlignment="1">
      <alignment horizontal="center"/>
    </xf>
    <xf numFmtId="0" fontId="0" fillId="17" borderId="28" xfId="0" applyFill="1" applyBorder="1" applyAlignment="1">
      <alignment horizontal="center"/>
    </xf>
    <xf numFmtId="0" fontId="0" fillId="17" borderId="17" xfId="0" applyFill="1" applyBorder="1" applyAlignment="1">
      <alignment horizontal="center"/>
    </xf>
    <xf numFmtId="0" fontId="0" fillId="17" borderId="17" xfId="0" applyFill="1" applyBorder="1" applyAlignment="1" applyProtection="1">
      <alignment horizontal="center"/>
      <protection hidden="1"/>
    </xf>
    <xf numFmtId="4" fontId="0" fillId="17" borderId="38" xfId="0" applyNumberFormat="1" applyFill="1" applyBorder="1" applyAlignment="1" applyProtection="1">
      <alignment horizontal="center"/>
      <protection hidden="1"/>
    </xf>
    <xf numFmtId="176" fontId="0" fillId="0" borderId="27" xfId="0" applyNumberFormat="1" applyFont="1" applyBorder="1" applyAlignment="1">
      <alignment horizontal="center"/>
    </xf>
    <xf numFmtId="176" fontId="0" fillId="0" borderId="55" xfId="0" applyNumberFormat="1" applyFont="1" applyBorder="1" applyAlignment="1">
      <alignment horizontal="center"/>
    </xf>
    <xf numFmtId="176" fontId="0" fillId="0" borderId="17" xfId="0" applyNumberFormat="1" applyFont="1" applyBorder="1" applyAlignment="1" applyProtection="1">
      <alignment horizontal="center"/>
      <protection hidden="1"/>
    </xf>
    <xf numFmtId="176" fontId="0" fillId="17" borderId="17" xfId="0" applyNumberFormat="1" applyFont="1" applyFill="1" applyBorder="1" applyAlignment="1">
      <alignment horizontal="center"/>
    </xf>
    <xf numFmtId="176" fontId="0" fillId="0" borderId="55" xfId="0" applyNumberFormat="1" applyFont="1" applyBorder="1" applyAlignment="1" applyProtection="1">
      <alignment horizontal="center"/>
      <protection/>
    </xf>
    <xf numFmtId="176" fontId="0" fillId="0" borderId="27" xfId="0" applyNumberFormat="1" applyFont="1" applyFill="1" applyBorder="1" applyAlignment="1">
      <alignment horizontal="center"/>
    </xf>
    <xf numFmtId="176" fontId="0" fillId="0" borderId="28" xfId="0" applyNumberFormat="1" applyFont="1" applyFill="1" applyBorder="1" applyAlignment="1" applyProtection="1">
      <alignment horizontal="center"/>
      <protection locked="0"/>
    </xf>
    <xf numFmtId="176" fontId="0" fillId="0" borderId="27" xfId="0" applyNumberFormat="1" applyBorder="1" applyAlignment="1">
      <alignment horizontal="center"/>
    </xf>
    <xf numFmtId="176" fontId="0" fillId="0" borderId="28" xfId="0" applyNumberFormat="1" applyBorder="1" applyAlignment="1" applyProtection="1">
      <alignment horizontal="center"/>
      <protection locked="0"/>
    </xf>
    <xf numFmtId="176" fontId="0" fillId="0" borderId="28" xfId="0" applyNumberFormat="1" applyBorder="1" applyAlignment="1" applyProtection="1">
      <alignment horizontal="center"/>
      <protection hidden="1"/>
    </xf>
    <xf numFmtId="176" fontId="0" fillId="0" borderId="17" xfId="0" applyNumberFormat="1" applyFont="1" applyBorder="1" applyAlignment="1" applyProtection="1">
      <alignment horizontal="center" vertical="center"/>
      <protection hidden="1"/>
    </xf>
    <xf numFmtId="176" fontId="0" fillId="17" borderId="42" xfId="0" applyNumberFormat="1" applyFont="1" applyFill="1" applyBorder="1" applyAlignment="1">
      <alignment horizontal="center"/>
    </xf>
    <xf numFmtId="176" fontId="0" fillId="0" borderId="55" xfId="0" applyNumberFormat="1" applyFont="1" applyBorder="1" applyAlignment="1" applyProtection="1">
      <alignment horizontal="center" vertical="center"/>
      <protection/>
    </xf>
    <xf numFmtId="176" fontId="0" fillId="0" borderId="28" xfId="0" applyNumberFormat="1" applyFont="1" applyBorder="1" applyAlignment="1" applyProtection="1">
      <alignment horizontal="center" vertical="center"/>
      <protection locked="0"/>
    </xf>
    <xf numFmtId="176" fontId="0" fillId="17" borderId="17" xfId="0" applyNumberFormat="1" applyFont="1" applyFill="1" applyBorder="1" applyAlignment="1">
      <alignment horizontal="center" vertical="center"/>
    </xf>
    <xf numFmtId="176" fontId="0" fillId="0" borderId="27" xfId="0" applyNumberFormat="1" applyFont="1" applyFill="1" applyBorder="1" applyAlignment="1">
      <alignment horizontal="center" vertical="center"/>
    </xf>
    <xf numFmtId="176" fontId="0" fillId="0" borderId="28" xfId="0" applyNumberFormat="1" applyFont="1" applyFill="1" applyBorder="1" applyAlignment="1" applyProtection="1">
      <alignment horizontal="center" vertical="center"/>
      <protection locked="0"/>
    </xf>
    <xf numFmtId="176" fontId="0" fillId="0" borderId="27" xfId="0" applyNumberFormat="1" applyBorder="1" applyAlignment="1">
      <alignment horizontal="center" vertical="center"/>
    </xf>
    <xf numFmtId="176" fontId="0" fillId="0" borderId="28" xfId="0" applyNumberFormat="1" applyBorder="1" applyAlignment="1" applyProtection="1">
      <alignment horizontal="center" vertical="center"/>
      <protection locked="0"/>
    </xf>
    <xf numFmtId="176" fontId="0" fillId="0" borderId="28" xfId="0" applyNumberFormat="1" applyBorder="1" applyAlignment="1" applyProtection="1">
      <alignment horizontal="center" vertical="center"/>
      <protection hidden="1"/>
    </xf>
    <xf numFmtId="176" fontId="0" fillId="0" borderId="53" xfId="0" applyNumberFormat="1" applyBorder="1" applyAlignment="1" applyProtection="1">
      <alignment horizontal="center" vertical="center"/>
      <protection hidden="1"/>
    </xf>
    <xf numFmtId="1" fontId="26" fillId="0" borderId="64" xfId="0" applyNumberFormat="1" applyFont="1" applyBorder="1" applyAlignment="1" applyProtection="1">
      <alignment horizontal="center"/>
      <protection hidden="1" locked="0"/>
    </xf>
    <xf numFmtId="0" fontId="10" fillId="0" borderId="19" xfId="0" applyFont="1" applyBorder="1" applyAlignment="1" applyProtection="1">
      <alignment/>
      <protection locked="0"/>
    </xf>
    <xf numFmtId="0" fontId="10" fillId="0" borderId="76" xfId="0" applyFont="1" applyBorder="1" applyAlignment="1" applyProtection="1">
      <alignment/>
      <protection locked="0"/>
    </xf>
    <xf numFmtId="0" fontId="10" fillId="0" borderId="25" xfId="0" applyFont="1" applyBorder="1" applyAlignment="1" applyProtection="1">
      <alignment/>
      <protection locked="0"/>
    </xf>
    <xf numFmtId="0" fontId="10" fillId="0" borderId="60" xfId="0" applyFont="1" applyBorder="1" applyAlignment="1" applyProtection="1">
      <alignment/>
      <protection locked="0"/>
    </xf>
    <xf numFmtId="6" fontId="24" fillId="0" borderId="40" xfId="0" applyNumberFormat="1" applyFont="1" applyBorder="1" applyAlignment="1" applyProtection="1">
      <alignment/>
      <protection/>
    </xf>
    <xf numFmtId="6" fontId="0" fillId="0" borderId="28" xfId="0" applyNumberFormat="1" applyFont="1" applyBorder="1" applyAlignment="1" applyProtection="1">
      <alignment/>
      <protection locked="0"/>
    </xf>
    <xf numFmtId="0" fontId="0" fillId="0" borderId="0" xfId="0" applyAlignment="1">
      <alignment vertical="center"/>
    </xf>
    <xf numFmtId="0" fontId="4" fillId="0" borderId="0" xfId="0" applyFont="1" applyAlignment="1">
      <alignment vertical="center"/>
    </xf>
    <xf numFmtId="49" fontId="0" fillId="0" borderId="15" xfId="0" applyNumberFormat="1" applyBorder="1" applyAlignment="1" applyProtection="1">
      <alignment horizontal="center" vertical="center"/>
      <protection locked="0"/>
    </xf>
    <xf numFmtId="49" fontId="0" fillId="0" borderId="16" xfId="0" applyNumberFormat="1" applyBorder="1" applyAlignment="1" applyProtection="1">
      <alignment horizontal="center" vertical="center"/>
      <protection locked="0"/>
    </xf>
    <xf numFmtId="49" fontId="0" fillId="0" borderId="52" xfId="0" applyNumberFormat="1" applyBorder="1" applyAlignment="1" applyProtection="1">
      <alignment horizontal="center" vertical="center"/>
      <protection locked="0"/>
    </xf>
    <xf numFmtId="0" fontId="0" fillId="0" borderId="0" xfId="0" applyBorder="1" applyAlignment="1">
      <alignment horizontal="center" vertical="center"/>
    </xf>
    <xf numFmtId="0" fontId="0" fillId="0" borderId="0" xfId="0" applyBorder="1" applyAlignment="1">
      <alignment vertical="center"/>
    </xf>
    <xf numFmtId="49" fontId="0" fillId="0" borderId="15" xfId="0" applyNumberFormat="1" applyFont="1" applyBorder="1" applyAlignment="1" applyProtection="1">
      <alignment horizontal="center" vertical="center"/>
      <protection locked="0"/>
    </xf>
    <xf numFmtId="49" fontId="0" fillId="0" borderId="16" xfId="0" applyNumberFormat="1" applyFont="1" applyBorder="1" applyAlignment="1" applyProtection="1">
      <alignment horizontal="center" vertical="center"/>
      <protection locked="0"/>
    </xf>
    <xf numFmtId="49" fontId="0" fillId="0" borderId="52" xfId="0" applyNumberFormat="1" applyFont="1" applyBorder="1" applyAlignment="1" applyProtection="1">
      <alignment horizontal="center" vertical="center"/>
      <protection locked="0"/>
    </xf>
    <xf numFmtId="0" fontId="0" fillId="0" borderId="58" xfId="0" applyBorder="1" applyAlignment="1">
      <alignment horizontal="left" vertical="center"/>
    </xf>
    <xf numFmtId="0" fontId="0" fillId="0" borderId="16" xfId="0" applyBorder="1" applyAlignment="1">
      <alignment horizontal="left" vertical="center"/>
    </xf>
    <xf numFmtId="0" fontId="0" fillId="0" borderId="96" xfId="0" applyBorder="1" applyAlignment="1">
      <alignment horizontal="left" vertical="center"/>
    </xf>
    <xf numFmtId="0" fontId="9" fillId="0" borderId="15" xfId="0" applyFont="1" applyBorder="1" applyAlignment="1">
      <alignment horizontal="left" vertical="center"/>
    </xf>
    <xf numFmtId="0" fontId="0" fillId="0" borderId="24" xfId="0" applyBorder="1" applyAlignment="1">
      <alignment horizontal="left" vertical="center"/>
    </xf>
    <xf numFmtId="0" fontId="0" fillId="0" borderId="15" xfId="0" applyBorder="1" applyAlignment="1">
      <alignment horizontal="left" vertical="center"/>
    </xf>
    <xf numFmtId="0" fontId="0" fillId="0" borderId="52" xfId="0" applyBorder="1" applyAlignment="1">
      <alignment horizontal="left" vertical="center"/>
    </xf>
    <xf numFmtId="0" fontId="4" fillId="0" borderId="0" xfId="0" applyFont="1" applyBorder="1" applyAlignment="1">
      <alignment horizontal="left" vertical="center"/>
    </xf>
    <xf numFmtId="0" fontId="0" fillId="0" borderId="44" xfId="0" applyBorder="1" applyAlignment="1">
      <alignment vertical="center"/>
    </xf>
    <xf numFmtId="0" fontId="0" fillId="0" borderId="11" xfId="0" applyBorder="1" applyAlignment="1">
      <alignment vertical="center"/>
    </xf>
    <xf numFmtId="0" fontId="0" fillId="0" borderId="80" xfId="0" applyBorder="1" applyAlignment="1">
      <alignment vertical="center"/>
    </xf>
    <xf numFmtId="0" fontId="0" fillId="0" borderId="10" xfId="0" applyBorder="1" applyAlignment="1">
      <alignment vertical="center"/>
    </xf>
    <xf numFmtId="0" fontId="0" fillId="0" borderId="12" xfId="0" applyBorder="1" applyAlignment="1">
      <alignment vertical="center"/>
    </xf>
    <xf numFmtId="0" fontId="0" fillId="0" borderId="41" xfId="0" applyBorder="1" applyAlignment="1">
      <alignment vertical="center"/>
    </xf>
    <xf numFmtId="0" fontId="0" fillId="0" borderId="0" xfId="0" applyAlignment="1" applyProtection="1">
      <alignment vertical="center"/>
      <protection/>
    </xf>
    <xf numFmtId="0" fontId="6" fillId="0" borderId="73" xfId="0" applyFont="1" applyBorder="1" applyAlignment="1" applyProtection="1">
      <alignment horizontal="centerContinuous" vertical="center"/>
      <protection/>
    </xf>
    <xf numFmtId="49" fontId="0" fillId="0" borderId="28" xfId="0" applyNumberFormat="1" applyFont="1" applyBorder="1" applyAlignment="1" applyProtection="1">
      <alignment horizontal="left" vertical="center"/>
      <protection/>
    </xf>
    <xf numFmtId="49" fontId="0" fillId="0" borderId="17" xfId="0" applyNumberFormat="1" applyFont="1" applyBorder="1" applyAlignment="1" applyProtection="1">
      <alignment horizontal="left" vertical="center"/>
      <protection/>
    </xf>
    <xf numFmtId="49" fontId="0" fillId="0" borderId="53" xfId="0" applyNumberFormat="1" applyFont="1" applyBorder="1" applyAlignment="1" applyProtection="1">
      <alignment horizontal="left" vertical="center"/>
      <protection/>
    </xf>
    <xf numFmtId="49" fontId="0" fillId="0" borderId="28" xfId="0" applyNumberFormat="1" applyBorder="1" applyAlignment="1" applyProtection="1">
      <alignment horizontal="left" vertical="center"/>
      <protection/>
    </xf>
    <xf numFmtId="49" fontId="0" fillId="0" borderId="17" xfId="0" applyNumberFormat="1" applyBorder="1" applyAlignment="1" applyProtection="1">
      <alignment horizontal="left" vertical="center"/>
      <protection/>
    </xf>
    <xf numFmtId="49" fontId="0" fillId="0" borderId="53" xfId="0" applyNumberFormat="1" applyBorder="1" applyAlignment="1" applyProtection="1">
      <alignment horizontal="left" vertical="center"/>
      <protection/>
    </xf>
    <xf numFmtId="0" fontId="0" fillId="0" borderId="0" xfId="0" applyBorder="1" applyAlignment="1" applyProtection="1">
      <alignment vertical="center"/>
      <protection/>
    </xf>
    <xf numFmtId="0" fontId="0" fillId="0" borderId="44" xfId="0" applyBorder="1" applyAlignment="1" applyProtection="1">
      <alignment vertical="center"/>
      <protection/>
    </xf>
    <xf numFmtId="0" fontId="0" fillId="0" borderId="11" xfId="0" applyBorder="1" applyAlignment="1" applyProtection="1">
      <alignment vertical="center"/>
      <protection/>
    </xf>
    <xf numFmtId="0" fontId="0" fillId="0" borderId="80" xfId="0" applyBorder="1" applyAlignment="1" applyProtection="1">
      <alignment vertical="center"/>
      <protection/>
    </xf>
    <xf numFmtId="0" fontId="0" fillId="0" borderId="10" xfId="0" applyBorder="1" applyAlignment="1" applyProtection="1">
      <alignment vertical="center"/>
      <protection/>
    </xf>
    <xf numFmtId="0" fontId="0" fillId="0" borderId="12" xfId="0" applyBorder="1" applyAlignment="1" applyProtection="1">
      <alignment vertical="center"/>
      <protection/>
    </xf>
    <xf numFmtId="0" fontId="0" fillId="0" borderId="41" xfId="0" applyBorder="1" applyAlignment="1" applyProtection="1">
      <alignment vertical="center"/>
      <protection/>
    </xf>
    <xf numFmtId="0" fontId="0" fillId="0" borderId="10" xfId="0" applyBorder="1" applyAlignment="1" applyProtection="1">
      <alignment vertical="center"/>
      <protection locked="0"/>
    </xf>
    <xf numFmtId="0" fontId="0" fillId="0" borderId="11" xfId="0" applyBorder="1" applyAlignment="1" applyProtection="1">
      <alignment vertical="center"/>
      <protection locked="0"/>
    </xf>
    <xf numFmtId="0" fontId="0" fillId="0" borderId="41" xfId="0" applyBorder="1" applyAlignment="1" applyProtection="1">
      <alignment vertical="center"/>
      <protection locked="0"/>
    </xf>
    <xf numFmtId="0" fontId="0" fillId="0" borderId="14" xfId="0" applyFont="1" applyBorder="1" applyAlignment="1">
      <alignment vertical="center"/>
    </xf>
    <xf numFmtId="0" fontId="0" fillId="0" borderId="26" xfId="0" applyBorder="1" applyAlignment="1" applyProtection="1">
      <alignment horizontal="left" vertical="center"/>
      <protection/>
    </xf>
    <xf numFmtId="49" fontId="0" fillId="0" borderId="0" xfId="0" applyNumberFormat="1" applyBorder="1" applyAlignment="1" applyProtection="1">
      <alignment vertical="center"/>
      <protection locked="0"/>
    </xf>
    <xf numFmtId="49" fontId="0" fillId="0" borderId="21" xfId="0" applyNumberFormat="1" applyBorder="1" applyAlignment="1" applyProtection="1">
      <alignment horizontal="center" vertical="center"/>
      <protection locked="0"/>
    </xf>
    <xf numFmtId="49" fontId="0" fillId="0" borderId="27" xfId="0" applyNumberFormat="1" applyBorder="1" applyAlignment="1" applyProtection="1">
      <alignment horizontal="left" vertical="center"/>
      <protection locked="0"/>
    </xf>
    <xf numFmtId="0" fontId="0" fillId="0" borderId="43" xfId="0" applyBorder="1" applyAlignment="1" applyProtection="1">
      <alignment vertical="center"/>
      <protection/>
    </xf>
    <xf numFmtId="49" fontId="0" fillId="0" borderId="0" xfId="0" applyNumberFormat="1" applyBorder="1" applyAlignment="1" applyProtection="1">
      <alignment horizontal="left" vertical="center"/>
      <protection locked="0"/>
    </xf>
    <xf numFmtId="0" fontId="0" fillId="0" borderId="50" xfId="0" applyBorder="1" applyAlignment="1" applyProtection="1">
      <alignment vertical="center"/>
      <protection/>
    </xf>
    <xf numFmtId="0" fontId="0" fillId="0" borderId="36" xfId="0" applyBorder="1" applyAlignment="1" applyProtection="1">
      <alignment horizontal="left" vertical="center"/>
      <protection/>
    </xf>
    <xf numFmtId="49" fontId="0" fillId="0" borderId="14" xfId="0" applyNumberFormat="1" applyBorder="1" applyAlignment="1" applyProtection="1">
      <alignment vertical="center"/>
      <protection locked="0"/>
    </xf>
    <xf numFmtId="0" fontId="0" fillId="0" borderId="14" xfId="0" applyBorder="1" applyAlignment="1">
      <alignment vertical="center"/>
    </xf>
    <xf numFmtId="49" fontId="0" fillId="0" borderId="39" xfId="0" applyNumberFormat="1" applyBorder="1" applyAlignment="1" applyProtection="1">
      <alignment horizontal="center" vertical="center"/>
      <protection locked="0"/>
    </xf>
    <xf numFmtId="49" fontId="0" fillId="0" borderId="38" xfId="0" applyNumberFormat="1" applyBorder="1" applyAlignment="1" applyProtection="1">
      <alignment horizontal="left" vertical="center"/>
      <protection locked="0"/>
    </xf>
    <xf numFmtId="0" fontId="0" fillId="0" borderId="71" xfId="0" applyBorder="1" applyAlignment="1" applyProtection="1">
      <alignment vertical="center"/>
      <protection/>
    </xf>
    <xf numFmtId="49" fontId="0" fillId="0" borderId="14" xfId="0" applyNumberFormat="1" applyBorder="1" applyAlignment="1" applyProtection="1">
      <alignment horizontal="left" vertical="center"/>
      <protection locked="0"/>
    </xf>
    <xf numFmtId="0" fontId="0" fillId="0" borderId="14" xfId="0" applyBorder="1" applyAlignment="1" applyProtection="1">
      <alignment vertical="center"/>
      <protection/>
    </xf>
    <xf numFmtId="0" fontId="0" fillId="0" borderId="49" xfId="0" applyBorder="1" applyAlignment="1" applyProtection="1">
      <alignment vertical="center"/>
      <protection/>
    </xf>
    <xf numFmtId="0" fontId="45" fillId="17" borderId="53" xfId="0" applyFont="1" applyFill="1" applyBorder="1" applyAlignment="1">
      <alignment vertical="center"/>
    </xf>
    <xf numFmtId="6" fontId="6" fillId="0" borderId="21" xfId="0" applyNumberFormat="1" applyFont="1" applyBorder="1" applyAlignment="1" applyProtection="1">
      <alignment vertical="center"/>
      <protection/>
    </xf>
    <xf numFmtId="6" fontId="6" fillId="0" borderId="21" xfId="0" applyNumberFormat="1" applyFont="1" applyFill="1" applyBorder="1" applyAlignment="1" applyProtection="1">
      <alignment vertical="center"/>
      <protection/>
    </xf>
    <xf numFmtId="6" fontId="6" fillId="0" borderId="59" xfId="0" applyNumberFormat="1" applyFont="1" applyBorder="1" applyAlignment="1" applyProtection="1">
      <alignment vertical="center"/>
      <protection/>
    </xf>
    <xf numFmtId="6" fontId="6" fillId="0" borderId="43" xfId="0" applyNumberFormat="1" applyFont="1" applyFill="1" applyBorder="1" applyAlignment="1" applyProtection="1">
      <alignment vertical="center"/>
      <protection/>
    </xf>
    <xf numFmtId="6" fontId="6" fillId="0" borderId="59" xfId="0" applyNumberFormat="1" applyFont="1" applyFill="1" applyBorder="1" applyAlignment="1" applyProtection="1">
      <alignment vertical="center"/>
      <protection/>
    </xf>
    <xf numFmtId="14" fontId="0" fillId="0" borderId="0" xfId="0" applyNumberFormat="1" applyFont="1" applyAlignment="1">
      <alignment/>
    </xf>
    <xf numFmtId="14" fontId="0" fillId="0" borderId="0" xfId="0" applyNumberFormat="1" applyAlignment="1">
      <alignment/>
    </xf>
    <xf numFmtId="14" fontId="0" fillId="0" borderId="0" xfId="0" applyNumberFormat="1" applyFont="1" applyAlignment="1" applyProtection="1">
      <alignment horizontal="center" vertical="center"/>
      <protection hidden="1"/>
    </xf>
    <xf numFmtId="14" fontId="0" fillId="0" borderId="0" xfId="0" applyNumberFormat="1" applyFont="1" applyAlignment="1" applyProtection="1">
      <alignment horizontal="right"/>
      <protection hidden="1"/>
    </xf>
    <xf numFmtId="0" fontId="20" fillId="0" borderId="0" xfId="0" applyFont="1" applyAlignment="1" applyProtection="1">
      <alignment horizontal="centerContinuous"/>
      <protection hidden="1"/>
    </xf>
    <xf numFmtId="0" fontId="20" fillId="0" borderId="0" xfId="0" applyFont="1" applyAlignment="1">
      <alignment horizontal="centerContinuous"/>
    </xf>
    <xf numFmtId="49" fontId="6" fillId="4" borderId="0" xfId="0" applyNumberFormat="1" applyFont="1" applyFill="1" applyAlignment="1">
      <alignment horizontal="right" vertical="top"/>
    </xf>
    <xf numFmtId="0" fontId="6" fillId="4" borderId="0" xfId="0" applyFont="1" applyFill="1" applyAlignment="1">
      <alignment horizontal="left" vertical="top" wrapText="1"/>
    </xf>
    <xf numFmtId="0" fontId="1" fillId="4" borderId="0" xfId="53" applyFill="1" applyAlignment="1" applyProtection="1">
      <alignment horizontal="left" vertical="top" wrapText="1"/>
      <protection/>
    </xf>
    <xf numFmtId="0" fontId="2" fillId="4" borderId="0" xfId="0" applyFont="1" applyFill="1" applyAlignment="1" applyProtection="1">
      <alignment horizontal="centerContinuous"/>
      <protection locked="0"/>
    </xf>
    <xf numFmtId="49" fontId="6" fillId="4" borderId="0" xfId="0" applyNumberFormat="1" applyFont="1" applyFill="1" applyAlignment="1" applyProtection="1">
      <alignment horizontal="right" vertical="top"/>
      <protection locked="0"/>
    </xf>
    <xf numFmtId="49" fontId="6" fillId="4" borderId="0" xfId="0" applyNumberFormat="1" applyFont="1" applyFill="1" applyAlignment="1" applyProtection="1">
      <alignment horizontal="right"/>
      <protection locked="0"/>
    </xf>
    <xf numFmtId="49" fontId="0" fillId="4" borderId="0" xfId="0" applyNumberFormat="1" applyFill="1" applyAlignment="1" applyProtection="1">
      <alignment horizontal="right"/>
      <protection locked="0"/>
    </xf>
    <xf numFmtId="0" fontId="3" fillId="0" borderId="10" xfId="0" applyFont="1" applyBorder="1" applyAlignment="1" applyProtection="1">
      <alignment horizontal="right"/>
      <protection hidden="1"/>
    </xf>
    <xf numFmtId="186" fontId="3" fillId="0" borderId="10" xfId="0" applyNumberFormat="1" applyFont="1" applyBorder="1" applyAlignment="1" applyProtection="1">
      <alignment horizontal="left"/>
      <protection hidden="1" locked="0"/>
    </xf>
    <xf numFmtId="0" fontId="22" fillId="0" borderId="0" xfId="0" applyFont="1" applyAlignment="1" applyProtection="1">
      <alignment horizontal="right"/>
      <protection hidden="1"/>
    </xf>
    <xf numFmtId="0" fontId="0" fillId="0" borderId="0" xfId="0" applyFont="1" applyAlignment="1" applyProtection="1">
      <alignment horizontal="center"/>
      <protection locked="0"/>
    </xf>
    <xf numFmtId="0" fontId="0" fillId="0" borderId="0" xfId="0" applyFont="1" applyAlignment="1">
      <alignment horizontal="center"/>
    </xf>
    <xf numFmtId="0" fontId="9" fillId="0" borderId="0" xfId="0" applyFont="1" applyAlignment="1" applyProtection="1">
      <alignment horizontal="center"/>
      <protection locked="0"/>
    </xf>
    <xf numFmtId="188" fontId="0" fillId="0" borderId="0" xfId="0" applyNumberFormat="1" applyFont="1" applyAlignment="1" applyProtection="1">
      <alignment/>
      <protection locked="0"/>
    </xf>
    <xf numFmtId="14" fontId="10" fillId="0" borderId="0" xfId="0" applyNumberFormat="1" applyFont="1" applyBorder="1" applyAlignment="1" applyProtection="1">
      <alignment horizontal="left" vertical="center"/>
      <protection hidden="1"/>
    </xf>
    <xf numFmtId="14" fontId="10" fillId="0" borderId="0" xfId="0" applyNumberFormat="1" applyFont="1" applyBorder="1" applyAlignment="1" applyProtection="1">
      <alignment horizontal="center" vertical="center"/>
      <protection hidden="1"/>
    </xf>
    <xf numFmtId="14" fontId="3" fillId="0" borderId="10" xfId="0" applyNumberFormat="1" applyFont="1" applyBorder="1" applyAlignment="1" applyProtection="1">
      <alignment horizontal="center"/>
      <protection hidden="1" locked="0"/>
    </xf>
    <xf numFmtId="1" fontId="22" fillId="0" borderId="0" xfId="0" applyNumberFormat="1" applyFont="1" applyBorder="1" applyAlignment="1" applyProtection="1">
      <alignment horizontal="right" vertical="top"/>
      <protection hidden="1"/>
    </xf>
    <xf numFmtId="0" fontId="22" fillId="0" borderId="0" xfId="0" applyFont="1" applyBorder="1" applyAlignment="1" applyProtection="1">
      <alignment horizontal="left" indent="1"/>
      <protection hidden="1"/>
    </xf>
    <xf numFmtId="1" fontId="3" fillId="0" borderId="10" xfId="0" applyNumberFormat="1" applyFont="1" applyBorder="1" applyAlignment="1" applyProtection="1">
      <alignment horizontal="center"/>
      <protection hidden="1" locked="0"/>
    </xf>
    <xf numFmtId="49" fontId="0" fillId="0" borderId="11" xfId="0" applyNumberFormat="1" applyFont="1" applyBorder="1" applyAlignment="1" applyProtection="1">
      <alignment horizontal="left" indent="1"/>
      <protection hidden="1" locked="0"/>
    </xf>
    <xf numFmtId="165" fontId="0" fillId="0" borderId="11" xfId="0" applyNumberFormat="1" applyFont="1" applyBorder="1" applyAlignment="1" applyProtection="1">
      <alignment horizontal="center"/>
      <protection hidden="1"/>
    </xf>
    <xf numFmtId="0" fontId="0" fillId="0" borderId="11" xfId="0" applyFont="1" applyBorder="1" applyAlignment="1" applyProtection="1">
      <alignment horizontal="center"/>
      <protection hidden="1"/>
    </xf>
    <xf numFmtId="0" fontId="0" fillId="0" borderId="0" xfId="0" applyFont="1" applyAlignment="1" applyProtection="1">
      <alignment/>
      <protection/>
    </xf>
    <xf numFmtId="0" fontId="3" fillId="0" borderId="11" xfId="0" applyFont="1" applyBorder="1" applyAlignment="1" applyProtection="1">
      <alignment horizontal="center"/>
      <protection hidden="1"/>
    </xf>
    <xf numFmtId="0" fontId="28" fillId="0" borderId="0" xfId="0" applyFont="1" applyAlignment="1" applyProtection="1">
      <alignment horizontal="center"/>
      <protection hidden="1"/>
    </xf>
    <xf numFmtId="0" fontId="3" fillId="0" borderId="0" xfId="0" applyFont="1" applyBorder="1" applyAlignment="1" applyProtection="1">
      <alignment horizontal="center"/>
      <protection hidden="1"/>
    </xf>
    <xf numFmtId="0" fontId="48" fillId="0" borderId="0" xfId="0" applyFont="1" applyAlignment="1" applyProtection="1">
      <alignment horizontal="left" vertical="center"/>
      <protection/>
    </xf>
    <xf numFmtId="0" fontId="29" fillId="0" borderId="0" xfId="0" applyFont="1" applyAlignment="1" applyProtection="1">
      <alignment horizontal="right" vertical="center"/>
      <protection/>
    </xf>
    <xf numFmtId="0" fontId="3" fillId="0" borderId="0" xfId="0" applyFont="1" applyBorder="1" applyAlignment="1" applyProtection="1">
      <alignment horizontal="left"/>
      <protection hidden="1"/>
    </xf>
    <xf numFmtId="1" fontId="0" fillId="0" borderId="0" xfId="0" applyNumberFormat="1" applyFont="1" applyBorder="1" applyAlignment="1" applyProtection="1">
      <alignment horizontal="center"/>
      <protection hidden="1"/>
    </xf>
    <xf numFmtId="165" fontId="0" fillId="0" borderId="0" xfId="0" applyNumberFormat="1" applyFont="1" applyBorder="1" applyAlignment="1" applyProtection="1">
      <alignment horizontal="right"/>
      <protection hidden="1"/>
    </xf>
    <xf numFmtId="0" fontId="7" fillId="0" borderId="0" xfId="0" applyFont="1" applyBorder="1" applyAlignment="1" applyProtection="1">
      <alignment horizontal="center"/>
      <protection hidden="1"/>
    </xf>
    <xf numFmtId="0" fontId="3" fillId="0" borderId="11" xfId="0" applyFont="1" applyBorder="1" applyAlignment="1" applyProtection="1">
      <alignment horizontal="center"/>
      <protection/>
    </xf>
    <xf numFmtId="0" fontId="49" fillId="0" borderId="0" xfId="0" applyFont="1" applyAlignment="1" applyProtection="1">
      <alignment horizontal="left" vertical="center"/>
      <protection/>
    </xf>
    <xf numFmtId="0" fontId="0" fillId="0" borderId="20" xfId="0" applyBorder="1" applyAlignment="1">
      <alignment horizontal="centerContinuous"/>
    </xf>
    <xf numFmtId="0" fontId="0" fillId="0" borderId="21" xfId="0" applyBorder="1" applyAlignment="1">
      <alignment horizontal="centerContinuous"/>
    </xf>
    <xf numFmtId="0" fontId="0" fillId="0" borderId="27" xfId="0" applyBorder="1" applyAlignment="1">
      <alignment horizontal="centerContinuous"/>
    </xf>
    <xf numFmtId="0" fontId="0" fillId="0" borderId="43" xfId="0" applyBorder="1" applyAlignment="1">
      <alignment wrapText="1"/>
    </xf>
    <xf numFmtId="0" fontId="0" fillId="0" borderId="21" xfId="0" applyBorder="1" applyAlignment="1" applyProtection="1">
      <alignment/>
      <protection locked="0"/>
    </xf>
    <xf numFmtId="0" fontId="0" fillId="0" borderId="59" xfId="0" applyBorder="1" applyAlignment="1" applyProtection="1">
      <alignment/>
      <protection locked="0"/>
    </xf>
    <xf numFmtId="0" fontId="0" fillId="0" borderId="0" xfId="0" applyAlignment="1" applyProtection="1">
      <alignment vertical="center"/>
      <protection locked="0"/>
    </xf>
    <xf numFmtId="0" fontId="54" fillId="19" borderId="97" xfId="0" applyFont="1" applyFill="1" applyBorder="1" applyAlignment="1">
      <alignment horizontal="centerContinuous" vertical="center" wrapText="1"/>
    </xf>
    <xf numFmtId="0" fontId="54" fillId="19" borderId="0" xfId="0" applyFont="1" applyFill="1" applyBorder="1" applyAlignment="1">
      <alignment horizontal="centerContinuous" vertical="center" wrapText="1"/>
    </xf>
    <xf numFmtId="0" fontId="55" fillId="0" borderId="0" xfId="0" applyFont="1" applyFill="1" applyAlignment="1">
      <alignment/>
    </xf>
    <xf numFmtId="0" fontId="56" fillId="7" borderId="0" xfId="0" applyFont="1" applyFill="1" applyAlignment="1">
      <alignment horizontal="left" vertical="center"/>
    </xf>
    <xf numFmtId="0" fontId="56" fillId="7" borderId="0" xfId="0" applyFont="1" applyFill="1" applyAlignment="1">
      <alignment horizontal="left" vertical="center" wrapText="1"/>
    </xf>
    <xf numFmtId="0" fontId="17" fillId="0" borderId="0" xfId="0" applyFont="1" applyFill="1" applyAlignment="1">
      <alignment/>
    </xf>
    <xf numFmtId="0" fontId="58" fillId="7" borderId="0" xfId="0" applyFont="1" applyFill="1" applyAlignment="1">
      <alignment horizontal="left" vertical="center"/>
    </xf>
    <xf numFmtId="0" fontId="58" fillId="7" borderId="0" xfId="0" applyFont="1" applyFill="1" applyAlignment="1">
      <alignment horizontal="left" vertical="center" wrapText="1"/>
    </xf>
    <xf numFmtId="0" fontId="59" fillId="19" borderId="0" xfId="0" applyFont="1" applyFill="1" applyAlignment="1">
      <alignment horizontal="centerContinuous" vertical="center" wrapText="1"/>
    </xf>
    <xf numFmtId="0" fontId="0" fillId="0" borderId="0" xfId="0" applyFill="1" applyAlignment="1">
      <alignment/>
    </xf>
    <xf numFmtId="0" fontId="60" fillId="7" borderId="0" xfId="0" applyFont="1" applyFill="1" applyAlignment="1">
      <alignment horizontal="left" vertical="center"/>
    </xf>
    <xf numFmtId="0" fontId="60" fillId="7" borderId="0" xfId="0" applyFont="1" applyFill="1" applyAlignment="1">
      <alignment horizontal="left" vertical="center" wrapText="1"/>
    </xf>
    <xf numFmtId="0" fontId="58" fillId="7" borderId="0" xfId="0" applyFont="1" applyFill="1" applyAlignment="1">
      <alignment/>
    </xf>
    <xf numFmtId="0" fontId="61" fillId="7" borderId="0" xfId="0" applyFont="1" applyFill="1" applyAlignment="1">
      <alignment horizontal="center" vertical="center" wrapText="1"/>
    </xf>
    <xf numFmtId="0" fontId="62" fillId="7" borderId="0" xfId="0" applyFont="1" applyFill="1" applyAlignment="1">
      <alignment horizontal="center" vertical="center" wrapText="1"/>
    </xf>
    <xf numFmtId="0" fontId="62" fillId="0" borderId="0" xfId="0" applyFont="1" applyFill="1" applyAlignment="1">
      <alignment horizontal="center" vertical="center" wrapText="1"/>
    </xf>
    <xf numFmtId="0" fontId="0" fillId="0" borderId="0" xfId="0" applyFill="1" applyAlignment="1">
      <alignment/>
    </xf>
    <xf numFmtId="0" fontId="10" fillId="0" borderId="0" xfId="0" applyFont="1" applyBorder="1" applyAlignment="1" applyProtection="1">
      <alignment horizontal="right" vertical="center"/>
      <protection hidden="1"/>
    </xf>
    <xf numFmtId="0" fontId="9" fillId="0" borderId="0" xfId="0" applyFont="1" applyAlignment="1" applyProtection="1">
      <alignment horizontal="center"/>
      <protection hidden="1"/>
    </xf>
    <xf numFmtId="0" fontId="63" fillId="15" borderId="0" xfId="57" applyFill="1">
      <alignment/>
      <protection/>
    </xf>
    <xf numFmtId="0" fontId="63" fillId="0" borderId="0" xfId="57">
      <alignment/>
      <protection/>
    </xf>
    <xf numFmtId="0" fontId="63" fillId="7" borderId="0" xfId="57" applyFill="1">
      <alignment/>
      <protection/>
    </xf>
    <xf numFmtId="0" fontId="63" fillId="0" borderId="0" xfId="57" applyAlignment="1">
      <alignment horizontal="center"/>
      <protection/>
    </xf>
    <xf numFmtId="0" fontId="65" fillId="15" borderId="0" xfId="57" applyFont="1" applyFill="1">
      <alignment/>
      <protection/>
    </xf>
    <xf numFmtId="0" fontId="63" fillId="0" borderId="0" xfId="57" applyAlignment="1">
      <alignment horizontal="left"/>
      <protection/>
    </xf>
    <xf numFmtId="0" fontId="63" fillId="15" borderId="0" xfId="57" applyFill="1" applyProtection="1">
      <alignment/>
      <protection locked="0"/>
    </xf>
    <xf numFmtId="0" fontId="63" fillId="15" borderId="0" xfId="57" applyFill="1" applyBorder="1" applyAlignment="1">
      <alignment horizontal="center" vertical="top"/>
      <protection/>
    </xf>
    <xf numFmtId="0" fontId="65" fillId="15" borderId="0" xfId="57" applyFont="1" applyFill="1" applyBorder="1" applyAlignment="1">
      <alignment horizontal="left" vertical="top"/>
      <protection/>
    </xf>
    <xf numFmtId="0" fontId="63" fillId="15" borderId="0" xfId="57" applyFill="1" applyBorder="1" applyAlignment="1">
      <alignment horizontal="left" vertical="top"/>
      <protection/>
    </xf>
    <xf numFmtId="0" fontId="63" fillId="15" borderId="0" xfId="57" applyFill="1" applyAlignment="1">
      <alignment horizontal="left"/>
      <protection/>
    </xf>
    <xf numFmtId="0" fontId="66" fillId="15" borderId="0" xfId="57" applyFont="1" applyFill="1" applyAlignment="1">
      <alignment horizontal="center" wrapText="1"/>
      <protection/>
    </xf>
    <xf numFmtId="0" fontId="63" fillId="15" borderId="42" xfId="57" applyFill="1" applyBorder="1" applyProtection="1">
      <alignment/>
      <protection locked="0"/>
    </xf>
    <xf numFmtId="0" fontId="63" fillId="15" borderId="10" xfId="57" applyFill="1" applyBorder="1" applyProtection="1">
      <alignment/>
      <protection locked="0"/>
    </xf>
    <xf numFmtId="0" fontId="63" fillId="15" borderId="0" xfId="57" applyFill="1" applyBorder="1" applyAlignment="1" applyProtection="1">
      <alignment horizontal="left"/>
      <protection locked="0"/>
    </xf>
    <xf numFmtId="0" fontId="63" fillId="0" borderId="27" xfId="57" applyBorder="1" applyAlignment="1">
      <alignment/>
      <protection/>
    </xf>
    <xf numFmtId="0" fontId="63" fillId="15" borderId="27" xfId="57" applyFill="1" applyBorder="1" applyAlignment="1" applyProtection="1">
      <alignment horizontal="left"/>
      <protection locked="0"/>
    </xf>
    <xf numFmtId="0" fontId="63" fillId="15" borderId="28" xfId="57" applyFill="1" applyBorder="1" applyAlignment="1" applyProtection="1">
      <alignment horizontal="center" vertical="top"/>
      <protection locked="0"/>
    </xf>
    <xf numFmtId="0" fontId="63" fillId="15" borderId="43" xfId="57" applyFill="1" applyBorder="1" applyAlignment="1" applyProtection="1">
      <alignment horizontal="center" vertical="top"/>
      <protection locked="0"/>
    </xf>
    <xf numFmtId="0" fontId="5" fillId="4" borderId="0" xfId="0" applyFont="1" applyFill="1" applyAlignment="1">
      <alignment horizontal="left" vertical="top" wrapText="1"/>
    </xf>
    <xf numFmtId="0" fontId="6" fillId="4" borderId="0" xfId="0" applyFont="1" applyFill="1" applyAlignment="1">
      <alignment horizontal="left" vertical="top" wrapText="1"/>
    </xf>
    <xf numFmtId="0" fontId="1" fillId="4" borderId="0" xfId="53" applyFill="1" applyAlignment="1" applyProtection="1">
      <alignment horizontal="left" vertical="top" wrapText="1"/>
      <protection/>
    </xf>
    <xf numFmtId="187" fontId="3" fillId="0" borderId="11" xfId="0" applyNumberFormat="1" applyFont="1" applyBorder="1" applyAlignment="1" applyProtection="1">
      <alignment horizontal="center" shrinkToFit="1"/>
      <protection hidden="1" locked="0"/>
    </xf>
    <xf numFmtId="0" fontId="3" fillId="0" borderId="10" xfId="0" applyNumberFormat="1" applyFont="1" applyBorder="1" applyAlignment="1" applyProtection="1">
      <alignment horizontal="center"/>
      <protection hidden="1"/>
    </xf>
    <xf numFmtId="0" fontId="0" fillId="0" borderId="11" xfId="0" applyFont="1" applyBorder="1" applyAlignment="1" applyProtection="1">
      <alignment horizontal="center" shrinkToFit="1"/>
      <protection hidden="1" locked="0"/>
    </xf>
    <xf numFmtId="0" fontId="7" fillId="0" borderId="10" xfId="0" applyFont="1" applyBorder="1" applyAlignment="1" applyProtection="1">
      <alignment horizontal="center" shrinkToFit="1"/>
      <protection hidden="1" locked="0"/>
    </xf>
    <xf numFmtId="0" fontId="0" fillId="0" borderId="10" xfId="0" applyBorder="1" applyAlignment="1" applyProtection="1">
      <alignment shrinkToFit="1"/>
      <protection locked="0"/>
    </xf>
    <xf numFmtId="0" fontId="3" fillId="0" borderId="11" xfId="0" applyFont="1" applyBorder="1" applyAlignment="1" applyProtection="1">
      <alignment horizontal="center" shrinkToFit="1"/>
      <protection hidden="1" locked="0"/>
    </xf>
    <xf numFmtId="14" fontId="3" fillId="0" borderId="10" xfId="0" applyNumberFormat="1" applyFont="1" applyBorder="1" applyAlignment="1" applyProtection="1">
      <alignment horizontal="center" shrinkToFit="1"/>
      <protection hidden="1"/>
    </xf>
    <xf numFmtId="0" fontId="0" fillId="0" borderId="10" xfId="0" applyBorder="1" applyAlignment="1">
      <alignment shrinkToFit="1"/>
    </xf>
    <xf numFmtId="49" fontId="3" fillId="0" borderId="10" xfId="0" applyNumberFormat="1" applyFont="1" applyBorder="1" applyAlignment="1" applyProtection="1">
      <alignment horizontal="center" vertical="center" shrinkToFit="1"/>
      <protection locked="0"/>
    </xf>
    <xf numFmtId="0" fontId="63" fillId="15" borderId="17" xfId="57" applyFill="1" applyBorder="1" applyAlignment="1" applyProtection="1">
      <alignment horizontal="left"/>
      <protection locked="0"/>
    </xf>
    <xf numFmtId="0" fontId="63" fillId="15" borderId="11" xfId="57" applyFill="1" applyBorder="1" applyAlignment="1" applyProtection="1">
      <alignment horizontal="left"/>
      <protection locked="0"/>
    </xf>
    <xf numFmtId="0" fontId="63" fillId="15" borderId="29" xfId="57" applyFill="1" applyBorder="1" applyAlignment="1" applyProtection="1">
      <alignment horizontal="left"/>
      <protection locked="0"/>
    </xf>
    <xf numFmtId="0" fontId="61" fillId="7" borderId="0" xfId="57" applyFont="1" applyFill="1" applyAlignment="1">
      <alignment horizontal="center" wrapText="1"/>
      <protection/>
    </xf>
    <xf numFmtId="0" fontId="63" fillId="15" borderId="17" xfId="57" applyFill="1" applyBorder="1" applyAlignment="1" applyProtection="1">
      <alignment horizontal="right"/>
      <protection locked="0"/>
    </xf>
    <xf numFmtId="0" fontId="63" fillId="15" borderId="29" xfId="57" applyFill="1" applyBorder="1" applyAlignment="1" applyProtection="1">
      <alignment horizontal="right"/>
      <protection locked="0"/>
    </xf>
    <xf numFmtId="0" fontId="63" fillId="15" borderId="55" xfId="57" applyFill="1" applyBorder="1" applyAlignment="1" applyProtection="1">
      <alignment horizontal="center" vertical="top"/>
      <protection locked="0"/>
    </xf>
    <xf numFmtId="0" fontId="63" fillId="15" borderId="12" xfId="57" applyFill="1" applyBorder="1" applyAlignment="1" applyProtection="1">
      <alignment horizontal="center" vertical="top"/>
      <protection locked="0"/>
    </xf>
    <xf numFmtId="0" fontId="63" fillId="15" borderId="34" xfId="57" applyFill="1" applyBorder="1" applyAlignment="1" applyProtection="1">
      <alignment horizontal="center" vertical="top"/>
      <protection locked="0"/>
    </xf>
    <xf numFmtId="0" fontId="63" fillId="15" borderId="27" xfId="57" applyFill="1" applyBorder="1" applyAlignment="1" applyProtection="1">
      <alignment horizontal="center" vertical="top"/>
      <protection locked="0"/>
    </xf>
    <xf numFmtId="0" fontId="63" fillId="15" borderId="0" xfId="57" applyFill="1" applyBorder="1" applyAlignment="1" applyProtection="1">
      <alignment horizontal="center" vertical="top"/>
      <protection locked="0"/>
    </xf>
    <xf numFmtId="0" fontId="63" fillId="15" borderId="10" xfId="57" applyFill="1" applyBorder="1" applyAlignment="1" applyProtection="1">
      <alignment horizontal="center" vertical="top"/>
      <protection locked="0"/>
    </xf>
    <xf numFmtId="0" fontId="63" fillId="15" borderId="40" xfId="57" applyFill="1" applyBorder="1" applyAlignment="1" applyProtection="1">
      <alignment horizontal="center" vertical="top"/>
      <protection locked="0"/>
    </xf>
    <xf numFmtId="0" fontId="64" fillId="7" borderId="0" xfId="57" applyFont="1" applyFill="1" applyAlignment="1">
      <alignment horizontal="center"/>
      <protection/>
    </xf>
    <xf numFmtId="0" fontId="63" fillId="0" borderId="0" xfId="57" applyAlignment="1">
      <alignment horizontal="center"/>
      <protection/>
    </xf>
    <xf numFmtId="0" fontId="63" fillId="15" borderId="27" xfId="57" applyFill="1" applyBorder="1" applyAlignment="1">
      <alignment horizontal="center"/>
      <protection/>
    </xf>
    <xf numFmtId="0" fontId="63" fillId="15" borderId="0" xfId="57" applyFill="1" applyAlignment="1">
      <alignment horizontal="center"/>
      <protection/>
    </xf>
    <xf numFmtId="49" fontId="63" fillId="15" borderId="55" xfId="57" applyNumberFormat="1" applyFill="1" applyBorder="1" applyAlignment="1" applyProtection="1">
      <alignment horizontal="center" vertical="center"/>
      <protection locked="0"/>
    </xf>
    <xf numFmtId="49" fontId="63" fillId="15" borderId="12" xfId="57" applyNumberFormat="1" applyFill="1" applyBorder="1" applyAlignment="1" applyProtection="1">
      <alignment horizontal="center" vertical="center"/>
      <protection locked="0"/>
    </xf>
    <xf numFmtId="49" fontId="63" fillId="15" borderId="34" xfId="57" applyNumberFormat="1" applyFill="1" applyBorder="1" applyAlignment="1" applyProtection="1">
      <alignment horizontal="center" vertical="center"/>
      <protection locked="0"/>
    </xf>
    <xf numFmtId="49" fontId="63" fillId="15" borderId="27" xfId="57" applyNumberFormat="1" applyFill="1" applyBorder="1" applyAlignment="1" applyProtection="1">
      <alignment horizontal="center" vertical="center"/>
      <protection locked="0"/>
    </xf>
    <xf numFmtId="49" fontId="63" fillId="15" borderId="0" xfId="57" applyNumberFormat="1" applyFill="1" applyBorder="1" applyAlignment="1" applyProtection="1">
      <alignment horizontal="center" vertical="center"/>
      <protection locked="0"/>
    </xf>
    <xf numFmtId="49" fontId="63" fillId="15" borderId="43" xfId="57" applyNumberFormat="1" applyFill="1" applyBorder="1" applyAlignment="1" applyProtection="1">
      <alignment horizontal="center" vertical="center"/>
      <protection locked="0"/>
    </xf>
    <xf numFmtId="49" fontId="63" fillId="15" borderId="28" xfId="57" applyNumberFormat="1" applyFill="1" applyBorder="1" applyAlignment="1" applyProtection="1">
      <alignment horizontal="center" vertical="center"/>
      <protection locked="0"/>
    </xf>
    <xf numFmtId="49" fontId="63" fillId="15" borderId="10" xfId="57" applyNumberFormat="1" applyFill="1" applyBorder="1" applyAlignment="1" applyProtection="1">
      <alignment horizontal="center" vertical="center"/>
      <protection locked="0"/>
    </xf>
    <xf numFmtId="49" fontId="63" fillId="15" borderId="40" xfId="57" applyNumberFormat="1" applyFill="1" applyBorder="1" applyAlignment="1" applyProtection="1">
      <alignment horizontal="center" vertical="center"/>
      <protection locked="0"/>
    </xf>
    <xf numFmtId="195" fontId="63" fillId="15" borderId="17" xfId="57" applyNumberFormat="1" applyFill="1" applyBorder="1" applyAlignment="1" applyProtection="1">
      <alignment horizontal="left"/>
      <protection locked="0"/>
    </xf>
    <xf numFmtId="195" fontId="63" fillId="15" borderId="11" xfId="57" applyNumberFormat="1" applyFill="1" applyBorder="1" applyAlignment="1" applyProtection="1">
      <alignment horizontal="left"/>
      <protection locked="0"/>
    </xf>
    <xf numFmtId="195" fontId="63" fillId="15" borderId="29" xfId="57" applyNumberFormat="1" applyFill="1" applyBorder="1" applyAlignment="1" applyProtection="1">
      <alignment horizontal="left"/>
      <protection locked="0"/>
    </xf>
    <xf numFmtId="0" fontId="66" fillId="7" borderId="0" xfId="57" applyFont="1" applyFill="1" applyAlignment="1">
      <alignment horizontal="center" wrapText="1"/>
      <protection/>
    </xf>
    <xf numFmtId="0" fontId="48" fillId="0" borderId="13" xfId="0" applyFont="1" applyBorder="1" applyAlignment="1" applyProtection="1">
      <alignment horizontal="left" vertical="center" wrapText="1"/>
      <protection/>
    </xf>
    <xf numFmtId="0" fontId="0" fillId="0" borderId="13" xfId="0" applyBorder="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0.xml.rels><?xml version="1.0" encoding="utf-8" standalone="yes"?><Relationships xmlns="http://schemas.openxmlformats.org/package/2006/relationships"><Relationship Id="rId1" Type="http://schemas.openxmlformats.org/officeDocument/2006/relationships/image" Target="../media/image3.emf" /></Relationships>
</file>

<file path=xl/drawings/_rels/drawing11.xml.rels><?xml version="1.0" encoding="utf-8" standalone="yes"?><Relationships xmlns="http://schemas.openxmlformats.org/package/2006/relationships"><Relationship Id="rId1" Type="http://schemas.openxmlformats.org/officeDocument/2006/relationships/image" Target="../media/image3.emf" /></Relationships>
</file>

<file path=xl/drawings/_rels/drawing12.xml.rels><?xml version="1.0" encoding="utf-8" standalone="yes"?><Relationships xmlns="http://schemas.openxmlformats.org/package/2006/relationships"><Relationship Id="rId1" Type="http://schemas.openxmlformats.org/officeDocument/2006/relationships/image" Target="../media/image3.emf" /></Relationships>
</file>

<file path=xl/drawings/_rels/drawing13.xml.rels><?xml version="1.0" encoding="utf-8" standalone="yes"?><Relationships xmlns="http://schemas.openxmlformats.org/package/2006/relationships"><Relationship Id="rId1" Type="http://schemas.openxmlformats.org/officeDocument/2006/relationships/image" Target="../media/image3.emf" /></Relationships>
</file>

<file path=xl/drawings/_rels/drawing14.xml.rels><?xml version="1.0" encoding="utf-8" standalone="yes"?><Relationships xmlns="http://schemas.openxmlformats.org/package/2006/relationships"><Relationship Id="rId1" Type="http://schemas.openxmlformats.org/officeDocument/2006/relationships/image" Target="../media/image3.emf" /></Relationships>
</file>

<file path=xl/drawings/_rels/drawing15.xml.rels><?xml version="1.0" encoding="utf-8" standalone="yes"?><Relationships xmlns="http://schemas.openxmlformats.org/package/2006/relationships"><Relationship Id="rId1" Type="http://schemas.openxmlformats.org/officeDocument/2006/relationships/image" Target="../media/image3.emf" /></Relationships>
</file>

<file path=xl/drawings/_rels/drawing16.xml.rels><?xml version="1.0" encoding="utf-8" standalone="yes"?><Relationships xmlns="http://schemas.openxmlformats.org/package/2006/relationships"><Relationship Id="rId1" Type="http://schemas.openxmlformats.org/officeDocument/2006/relationships/image" Target="../media/image3.emf" /></Relationships>
</file>

<file path=xl/drawings/_rels/drawing17.xml.rels><?xml version="1.0" encoding="utf-8" standalone="yes"?><Relationships xmlns="http://schemas.openxmlformats.org/package/2006/relationships"><Relationship Id="rId1" Type="http://schemas.openxmlformats.org/officeDocument/2006/relationships/image" Target="../media/image4.png" /></Relationships>
</file>

<file path=xl/drawings/_rels/drawing18.xml.rels><?xml version="1.0" encoding="utf-8" standalone="yes"?><Relationships xmlns="http://schemas.openxmlformats.org/package/2006/relationships"><Relationship Id="rId1" Type="http://schemas.openxmlformats.org/officeDocument/2006/relationships/image" Target="../media/image5.pn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3.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image" Target="../media/image3.emf" /></Relationships>
</file>

<file path=xl/drawings/_rels/drawing9.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xdr:row>
      <xdr:rowOff>66675</xdr:rowOff>
    </xdr:from>
    <xdr:to>
      <xdr:col>9</xdr:col>
      <xdr:colOff>352425</xdr:colOff>
      <xdr:row>5</xdr:row>
      <xdr:rowOff>114300</xdr:rowOff>
    </xdr:to>
    <xdr:sp>
      <xdr:nvSpPr>
        <xdr:cNvPr id="1" name="Text 1"/>
        <xdr:cNvSpPr txBox="1">
          <a:spLocks noChangeArrowheads="1"/>
        </xdr:cNvSpPr>
      </xdr:nvSpPr>
      <xdr:spPr>
        <a:xfrm>
          <a:off x="942975" y="523875"/>
          <a:ext cx="4610100" cy="7334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If you are unable to read this whole message or see the entire application's page width on your screen.  Reduce your view by going to the view menu, select the zoom command and reduce the percentage view to 75%.</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46</xdr:row>
      <xdr:rowOff>0</xdr:rowOff>
    </xdr:from>
    <xdr:to>
      <xdr:col>0</xdr:col>
      <xdr:colOff>161925</xdr:colOff>
      <xdr:row>46</xdr:row>
      <xdr:rowOff>123825</xdr:rowOff>
    </xdr:to>
    <xdr:pic>
      <xdr:nvPicPr>
        <xdr:cNvPr id="1" name="Picture 3"/>
        <xdr:cNvPicPr preferRelativeResize="1">
          <a:picLocks noChangeAspect="1"/>
        </xdr:cNvPicPr>
      </xdr:nvPicPr>
      <xdr:blipFill>
        <a:blip r:embed="rId1"/>
        <a:stretch>
          <a:fillRect/>
        </a:stretch>
      </xdr:blipFill>
      <xdr:spPr>
        <a:xfrm>
          <a:off x="38100" y="9124950"/>
          <a:ext cx="123825" cy="123825"/>
        </a:xfrm>
        <a:prstGeom prst="rect">
          <a:avLst/>
        </a:prstGeom>
        <a:noFill/>
        <a:ln w="9525" cmpd="sng">
          <a:noFill/>
        </a:ln>
      </xdr:spPr>
    </xdr:pic>
    <xdr:clientData/>
  </xdr:twoCellAnchor>
  <xdr:twoCellAnchor>
    <xdr:from>
      <xdr:col>15</xdr:col>
      <xdr:colOff>0</xdr:colOff>
      <xdr:row>2</xdr:row>
      <xdr:rowOff>9525</xdr:rowOff>
    </xdr:from>
    <xdr:to>
      <xdr:col>25</xdr:col>
      <xdr:colOff>600075</xdr:colOff>
      <xdr:row>94</xdr:row>
      <xdr:rowOff>133350</xdr:rowOff>
    </xdr:to>
    <xdr:sp>
      <xdr:nvSpPr>
        <xdr:cNvPr id="2" name="Text 7"/>
        <xdr:cNvSpPr txBox="1">
          <a:spLocks noChangeArrowheads="1"/>
        </xdr:cNvSpPr>
      </xdr:nvSpPr>
      <xdr:spPr>
        <a:xfrm>
          <a:off x="6877050" y="333375"/>
          <a:ext cx="6696075" cy="1669732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XII. Supporting Documentation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Résumé</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résumé is a written account of your experiences and accomplishments.  It is an important document that is used to inform potential employers of why you are the most qualified person for a specific position.  Sooner or later, everyone who wants a job needs to provide a résumé.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Your involvement in agricultural education and FFA has provided you with numerous noteworthy employment and career related opportunities.  Recording these accomplishments, as they happen, is one of many steps necessary to prepare for one of many challenging and rewarding agricultural careers.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Name/address/phone/FFA chapter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Include name, current address, telephone number and the name of your FFA chapter.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 Career objective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Indicate both short and long term specific career goals.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 Education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List specific courses, seminars or other educational experiences that helped to prepare you for your stated career objective.
</a:t>
          </a:r>
          <a:r>
            <a:rPr lang="en-US" cap="none" sz="1000" b="1" i="0" u="none" baseline="0">
              <a:solidFill>
                <a:srgbClr val="000000"/>
              </a:solidFill>
              <a:latin typeface="Arial"/>
              <a:ea typeface="Arial"/>
              <a:cs typeface="Arial"/>
            </a:rPr>
            <a:t>Examples: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attended seminars on specific topics of interest
</a:t>
          </a:r>
          <a:r>
            <a:rPr lang="en-US" cap="none" sz="1000" b="0" i="0" u="none" baseline="0">
              <a:solidFill>
                <a:srgbClr val="000000"/>
              </a:solidFill>
              <a:latin typeface="Arial"/>
              <a:ea typeface="Arial"/>
              <a:cs typeface="Arial"/>
            </a:rPr>
            <a:t>- earned state level certification for pesticide and herbicide applications
</a:t>
          </a:r>
          <a:r>
            <a:rPr lang="en-US" cap="none" sz="1000" b="0" i="0" u="none" baseline="0">
              <a:solidFill>
                <a:srgbClr val="000000"/>
              </a:solidFill>
              <a:latin typeface="Arial"/>
              <a:ea typeface="Arial"/>
              <a:cs typeface="Arial"/>
            </a:rPr>
            <a:t>- toured three commercial greenhouse operations
</a:t>
          </a:r>
          <a:r>
            <a:rPr lang="en-US" cap="none" sz="1000" b="0" i="0" u="none" baseline="0">
              <a:solidFill>
                <a:srgbClr val="000000"/>
              </a:solidFill>
              <a:latin typeface="Arial"/>
              <a:ea typeface="Arial"/>
              <a:cs typeface="Arial"/>
            </a:rPr>
            <a:t>- completed a plant science short course
</a:t>
          </a:r>
          <a:r>
            <a:rPr lang="en-US" cap="none" sz="1000" b="0" i="0" u="none" baseline="0">
              <a:solidFill>
                <a:srgbClr val="000000"/>
              </a:solidFill>
              <a:latin typeface="Arial"/>
              <a:ea typeface="Arial"/>
              <a:cs typeface="Arial"/>
            </a:rPr>
            <a:t>- participated in a one week ecology camp
</a:t>
          </a:r>
          <a:r>
            <a:rPr lang="en-US" cap="none" sz="1000" b="0" i="0" u="none" baseline="0">
              <a:solidFill>
                <a:srgbClr val="000000"/>
              </a:solidFill>
              <a:latin typeface="Arial"/>
              <a:ea typeface="Arial"/>
              <a:cs typeface="Arial"/>
            </a:rPr>
            <a:t>- attended garden seed seminar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 FFA leadership activities/awards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Leadership development opportunities come in many different forms.  Some activities are the direct result of being an FFA member, while others are offered by the school and community and are available to all students.   
</a:t>
          </a:r>
          <a:r>
            <a:rPr lang="en-US" cap="none" sz="1000" b="1" i="0" u="none" baseline="0">
              <a:solidFill>
                <a:srgbClr val="000000"/>
              </a:solidFill>
              <a:latin typeface="Arial"/>
              <a:ea typeface="Arial"/>
              <a:cs typeface="Arial"/>
            </a:rPr>
            <a:t>Examples: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FFA offices held - junior officer, secretary; president of chapter
</a:t>
          </a:r>
          <a:r>
            <a:rPr lang="en-US" cap="none" sz="1000" b="0" i="0" u="none" baseline="0">
              <a:solidFill>
                <a:srgbClr val="000000"/>
              </a:solidFill>
              <a:latin typeface="Arial"/>
              <a:ea typeface="Arial"/>
              <a:cs typeface="Arial"/>
            </a:rPr>
            <a:t>Major committee assignments - chairperson of fundraising; chairperson of spring banquet
</a:t>
          </a:r>
          <a:r>
            <a:rPr lang="en-US" cap="none" sz="1000" b="0" i="0" u="none" baseline="0">
              <a:solidFill>
                <a:srgbClr val="000000"/>
              </a:solidFill>
              <a:latin typeface="Arial"/>
              <a:ea typeface="Arial"/>
              <a:cs typeface="Arial"/>
            </a:rPr>
            <a:t>State, National Conventions - member of courtesy corps; - chapter or state delegate
</a:t>
          </a:r>
          <a:r>
            <a:rPr lang="en-US" cap="none" sz="1000" b="0" i="0" u="none" baseline="0">
              <a:solidFill>
                <a:srgbClr val="000000"/>
              </a:solidFill>
              <a:latin typeface="Arial"/>
              <a:ea typeface="Arial"/>
              <a:cs typeface="Arial"/>
            </a:rPr>
            <a:t>Recognition received - Star Greenhand; Star Chapter Farmer; Star Chapter Agri-businessman; State Star Farmer; State Star in Agribusiness; chapter member of the year; 100% attendance at chapter functions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 School leadership activities/awards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Include major school leadership activities and accomplishments that were available to all students.  
</a:t>
          </a:r>
          <a:r>
            <a:rPr lang="en-US" cap="none" sz="1000" b="1" i="0" u="none" baseline="0">
              <a:solidFill>
                <a:srgbClr val="000000"/>
              </a:solidFill>
              <a:latin typeface="Arial"/>
              <a:ea typeface="Arial"/>
              <a:cs typeface="Arial"/>
            </a:rPr>
            <a:t>Examples: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class officer; member of various clubs (Spanish, VICA, DECA, etc.); homecoming events; National Honor Society; Who's Who Among American High School Students; organized sports such as track, basketball, etc.; assist school audio visual/TV production staff; assisted school librarian staff; school newspaper; yearbook staff; band; chorus; drama; class plays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 Community leadership activities/awards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Include major community related activities.
</a:t>
          </a:r>
          <a:r>
            <a:rPr lang="en-US" cap="none" sz="1000" b="1" i="0" u="none" baseline="0">
              <a:solidFill>
                <a:srgbClr val="000000"/>
              </a:solidFill>
              <a:latin typeface="Arial"/>
              <a:ea typeface="Arial"/>
              <a:cs typeface="Arial"/>
            </a:rPr>
            <a:t>Examples: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member of volunteer fire department; superintendent of beef department at the county fair; junior scout leader; member of scouting program; volunteer at hospital, nursing home or child care center; member of church youth group; officer; usher; volunteer naturalist at county park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g. Professional associations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Examples: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member of a livestock breed association; FFA alumni; subscriptions to agricultural-related publications; vice president of county hunting club; member of local, state and/or national nursery associations; member of state honey producers association; member of Ducks Unlimited; member of Hops Growers of America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h. Other accomplishments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Include all other accomplishments that have been achieved during the years covered by the application.
</a:t>
          </a:r>
          <a:r>
            <a:rPr lang="en-US" cap="none" sz="1000" b="0" i="0" u="none" baseline="0">
              <a:solidFill>
                <a:srgbClr val="000000"/>
              </a:solidFill>
              <a:latin typeface="Arial"/>
              <a:ea typeface="Arial"/>
              <a:cs typeface="Arial"/>
            </a:rPr>
            <a:t> Examples:
</a:t>
          </a:r>
          <a:r>
            <a:rPr lang="en-US" cap="none" sz="1000" b="0" i="0" u="none" baseline="0">
              <a:solidFill>
                <a:srgbClr val="000000"/>
              </a:solidFill>
              <a:latin typeface="Arial"/>
              <a:ea typeface="Arial"/>
              <a:cs typeface="Arial"/>
            </a:rPr>
            <a:t>exhibited cheese at the State Cheese Manufacturers Association meeting; winner of DAR essay writing award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  References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List names, addresses and phone numbers of three people who can give you a good reference.  You should not send letters, only names, addresses and phone numbers.  It is best to have references who are not relatives if possible.  References are a normal part of a business résumé.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There are three sample résumés in the Proficiency Handbook. (See Handbook.)  </a:t>
          </a:r>
          <a:r>
            <a:rPr lang="en-US" cap="none" sz="1000" b="0" i="0" u="none" baseline="0">
              <a:solidFill>
                <a:srgbClr val="000000"/>
              </a:solidFill>
              <a:latin typeface="Arial"/>
              <a:ea typeface="Arial"/>
              <a:cs typeface="Arial"/>
            </a:rPr>
            <a:t>They are only designed as sample formats, there are other acceptable formats that may be used.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 Employer and/or Instructor Statement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statement gives a different perspective of your SAE.  Please make sure that the person you request to write the statement understands that they should emphasize your accomplishments involving your SAE.  The judges find this section very helpful in their evaluation of your application.  A name and title must appear with the statement.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 Supporting Pictures - Every picture tells a story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picture may be worth a thousand words, but it won’t do your FFA award application much good if it’s dark, out of focus, or doesn't have anything to do with your application.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Good quality</a:t>
          </a:r>
          <a:r>
            <a:rPr lang="en-US" cap="none" sz="1000" b="0" i="0" u="none" baseline="0">
              <a:solidFill>
                <a:srgbClr val="000000"/>
              </a:solidFill>
              <a:latin typeface="Arial"/>
              <a:ea typeface="Arial"/>
              <a:cs typeface="Arial"/>
            </a:rPr>
            <a:t>, well planned photos set your application apart from the competition. They help tie the entire application together and add impact -- provided they are good pictures with informative captions.   Photos need to relate to the proficiency area in which you are applying.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Digital photos are acceptable as long as they are photos that have not been electronically altered.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Photos are used as “supporting evidence.” They must help tell the story of your program. The pictures need to show activity, size, and member involvement in the proficiency area.  Sheep pictures in your horticulture application do not make sense.  Taking pictures to tell the complete story takes real planning.  Consider:
</a:t>
          </a:r>
          <a:r>
            <a:rPr lang="en-US" cap="none" sz="1000" b="0" i="0" u="none" baseline="0">
              <a:solidFill>
                <a:srgbClr val="000000"/>
              </a:solidFill>
              <a:latin typeface="Arial"/>
              <a:ea typeface="Arial"/>
              <a:cs typeface="Arial"/>
            </a:rPr>
            <a:t>· an SAE program will stretch from three to four years; every program has important phases that can only be captured on film when they happen it is best to shoot pictures throughout your program, but sometimes staged photos are needed, work at not making them look staged by changing hats, shirts, etc. the background and what you are doing should fit, mowing grass with snow on the ground is not believable.  
</a:t>
          </a:r>
          <a:r>
            <a:rPr lang="en-US" cap="none" sz="1000" b="1" i="0" u="none" baseline="0">
              <a:solidFill>
                <a:srgbClr val="000000"/>
              </a:solidFill>
              <a:latin typeface="Arial"/>
              <a:ea typeface="Arial"/>
              <a:cs typeface="Arial"/>
            </a:rPr>
            <a:t>To learn more about having great pictures turn to Appendix III, Photography, in the handbook.</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 Personal Page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Often students feel they need to give just a little more information that maybe doesn't fit into the application anywhere.  This is the place to add anything you feel will support and set apart your application.  Information such as newspaper clippings, additional support statements or recommendations, additional photographs, copies of licenses or certifications, charts and/or graphs, advertisements, etc. is appropriate. Must be limited to one 8 1/2" X 11" page.  It may not include such items as videotapes, computer discs, CD ROMs, DVD's, etc.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63</xdr:row>
      <xdr:rowOff>123825</xdr:rowOff>
    </xdr:from>
    <xdr:to>
      <xdr:col>0</xdr:col>
      <xdr:colOff>219075</xdr:colOff>
      <xdr:row>65</xdr:row>
      <xdr:rowOff>0</xdr:rowOff>
    </xdr:to>
    <xdr:pic>
      <xdr:nvPicPr>
        <xdr:cNvPr id="1" name="Picture 3"/>
        <xdr:cNvPicPr preferRelativeResize="1">
          <a:picLocks noChangeAspect="1"/>
        </xdr:cNvPicPr>
      </xdr:nvPicPr>
      <xdr:blipFill>
        <a:blip r:embed="rId1"/>
        <a:stretch>
          <a:fillRect/>
        </a:stretch>
      </xdr:blipFill>
      <xdr:spPr>
        <a:xfrm>
          <a:off x="38100" y="9134475"/>
          <a:ext cx="180975" cy="1809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25</xdr:row>
      <xdr:rowOff>142875</xdr:rowOff>
    </xdr:from>
    <xdr:to>
      <xdr:col>8</xdr:col>
      <xdr:colOff>704850</xdr:colOff>
      <xdr:row>33</xdr:row>
      <xdr:rowOff>38100</xdr:rowOff>
    </xdr:to>
    <xdr:sp>
      <xdr:nvSpPr>
        <xdr:cNvPr id="1" name="Text 2"/>
        <xdr:cNvSpPr>
          <a:spLocks/>
        </xdr:cNvSpPr>
      </xdr:nvSpPr>
      <xdr:spPr>
        <a:xfrm>
          <a:off x="133350" y="6143625"/>
          <a:ext cx="5686425" cy="1876425"/>
        </a:xfrm>
        <a:prstGeom prst="roundRect">
          <a:avLst/>
        </a:prstGeom>
        <a:solidFill>
          <a:srgbClr val="FFFFFF"/>
        </a:solidFill>
        <a:ln w="17145" cmpd="sng">
          <a:solidFill>
            <a:srgbClr val="000000"/>
          </a:solidFill>
          <a:headEnd type="none"/>
          <a:tailEnd type="none"/>
        </a:ln>
      </xdr:spPr>
      <xdr:txBody>
        <a:bodyPr vertOverflow="clip" wrap="square" lIns="36576" tIns="27432" rIns="0" bIns="27432" anchor="ctr"/>
        <a:p>
          <a:pPr algn="l">
            <a:defRPr/>
          </a:pPr>
          <a:r>
            <a:rPr lang="en-US" cap="none" sz="14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editAs="oneCell">
    <xdr:from>
      <xdr:col>0</xdr:col>
      <xdr:colOff>66675</xdr:colOff>
      <xdr:row>36</xdr:row>
      <xdr:rowOff>9525</xdr:rowOff>
    </xdr:from>
    <xdr:to>
      <xdr:col>0</xdr:col>
      <xdr:colOff>247650</xdr:colOff>
      <xdr:row>36</xdr:row>
      <xdr:rowOff>190500</xdr:rowOff>
    </xdr:to>
    <xdr:pic>
      <xdr:nvPicPr>
        <xdr:cNvPr id="2" name="Picture 3"/>
        <xdr:cNvPicPr preferRelativeResize="1">
          <a:picLocks noChangeAspect="1"/>
        </xdr:cNvPicPr>
      </xdr:nvPicPr>
      <xdr:blipFill>
        <a:blip r:embed="rId1"/>
        <a:stretch>
          <a:fillRect/>
        </a:stretch>
      </xdr:blipFill>
      <xdr:spPr>
        <a:xfrm>
          <a:off x="66675" y="8734425"/>
          <a:ext cx="180975" cy="18097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25</xdr:row>
      <xdr:rowOff>142875</xdr:rowOff>
    </xdr:from>
    <xdr:to>
      <xdr:col>8</xdr:col>
      <xdr:colOff>657225</xdr:colOff>
      <xdr:row>33</xdr:row>
      <xdr:rowOff>38100</xdr:rowOff>
    </xdr:to>
    <xdr:sp>
      <xdr:nvSpPr>
        <xdr:cNvPr id="1" name="Text 2"/>
        <xdr:cNvSpPr>
          <a:spLocks/>
        </xdr:cNvSpPr>
      </xdr:nvSpPr>
      <xdr:spPr>
        <a:xfrm>
          <a:off x="133350" y="6143625"/>
          <a:ext cx="5638800" cy="1876425"/>
        </a:xfrm>
        <a:prstGeom prst="roundRect">
          <a:avLst/>
        </a:prstGeom>
        <a:solidFill>
          <a:srgbClr val="FFFFFF"/>
        </a:solidFill>
        <a:ln w="17145" cmpd="sng">
          <a:solidFill>
            <a:srgbClr val="000000"/>
          </a:solidFill>
          <a:headEnd type="none"/>
          <a:tailEnd type="none"/>
        </a:ln>
      </xdr:spPr>
      <xdr:txBody>
        <a:bodyPr vertOverflow="clip" wrap="square" lIns="36576" tIns="27432" rIns="0" bIns="27432" anchor="ctr"/>
        <a:p>
          <a:pPr algn="l">
            <a:defRPr/>
          </a:pPr>
          <a:r>
            <a:rPr lang="en-US" cap="none" sz="14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editAs="oneCell">
    <xdr:from>
      <xdr:col>0</xdr:col>
      <xdr:colOff>57150</xdr:colOff>
      <xdr:row>36</xdr:row>
      <xdr:rowOff>0</xdr:rowOff>
    </xdr:from>
    <xdr:to>
      <xdr:col>0</xdr:col>
      <xdr:colOff>238125</xdr:colOff>
      <xdr:row>36</xdr:row>
      <xdr:rowOff>180975</xdr:rowOff>
    </xdr:to>
    <xdr:pic>
      <xdr:nvPicPr>
        <xdr:cNvPr id="2" name="Picture 3"/>
        <xdr:cNvPicPr preferRelativeResize="1">
          <a:picLocks noChangeAspect="1"/>
        </xdr:cNvPicPr>
      </xdr:nvPicPr>
      <xdr:blipFill>
        <a:blip r:embed="rId1"/>
        <a:stretch>
          <a:fillRect/>
        </a:stretch>
      </xdr:blipFill>
      <xdr:spPr>
        <a:xfrm>
          <a:off x="57150" y="8724900"/>
          <a:ext cx="180975" cy="1809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25</xdr:row>
      <xdr:rowOff>142875</xdr:rowOff>
    </xdr:from>
    <xdr:to>
      <xdr:col>8</xdr:col>
      <xdr:colOff>676275</xdr:colOff>
      <xdr:row>33</xdr:row>
      <xdr:rowOff>38100</xdr:rowOff>
    </xdr:to>
    <xdr:sp>
      <xdr:nvSpPr>
        <xdr:cNvPr id="1" name="Text 2"/>
        <xdr:cNvSpPr>
          <a:spLocks/>
        </xdr:cNvSpPr>
      </xdr:nvSpPr>
      <xdr:spPr>
        <a:xfrm>
          <a:off x="133350" y="6143625"/>
          <a:ext cx="5657850" cy="1876425"/>
        </a:xfrm>
        <a:prstGeom prst="roundRect">
          <a:avLst/>
        </a:prstGeom>
        <a:solidFill>
          <a:srgbClr val="FFFFFF"/>
        </a:solidFill>
        <a:ln w="17145" cmpd="sng">
          <a:solidFill>
            <a:srgbClr val="000000"/>
          </a:solidFill>
          <a:headEnd type="none"/>
          <a:tailEnd type="none"/>
        </a:ln>
      </xdr:spPr>
      <xdr:txBody>
        <a:bodyPr vertOverflow="clip" wrap="square" lIns="36576" tIns="27432" rIns="0" bIns="27432" anchor="ctr"/>
        <a:p>
          <a:pPr algn="l">
            <a:defRPr/>
          </a:pPr>
          <a:r>
            <a:rPr lang="en-US" cap="none" sz="14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editAs="oneCell">
    <xdr:from>
      <xdr:col>0</xdr:col>
      <xdr:colOff>57150</xdr:colOff>
      <xdr:row>36</xdr:row>
      <xdr:rowOff>19050</xdr:rowOff>
    </xdr:from>
    <xdr:to>
      <xdr:col>0</xdr:col>
      <xdr:colOff>238125</xdr:colOff>
      <xdr:row>37</xdr:row>
      <xdr:rowOff>9525</xdr:rowOff>
    </xdr:to>
    <xdr:pic>
      <xdr:nvPicPr>
        <xdr:cNvPr id="2" name="Picture 3"/>
        <xdr:cNvPicPr preferRelativeResize="1">
          <a:picLocks noChangeAspect="1"/>
        </xdr:cNvPicPr>
      </xdr:nvPicPr>
      <xdr:blipFill>
        <a:blip r:embed="rId1"/>
        <a:stretch>
          <a:fillRect/>
        </a:stretch>
      </xdr:blipFill>
      <xdr:spPr>
        <a:xfrm>
          <a:off x="57150" y="8743950"/>
          <a:ext cx="180975" cy="18097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25</xdr:row>
      <xdr:rowOff>161925</xdr:rowOff>
    </xdr:from>
    <xdr:to>
      <xdr:col>8</xdr:col>
      <xdr:colOff>685800</xdr:colOff>
      <xdr:row>33</xdr:row>
      <xdr:rowOff>66675</xdr:rowOff>
    </xdr:to>
    <xdr:sp>
      <xdr:nvSpPr>
        <xdr:cNvPr id="1" name="Text 2"/>
        <xdr:cNvSpPr>
          <a:spLocks/>
        </xdr:cNvSpPr>
      </xdr:nvSpPr>
      <xdr:spPr>
        <a:xfrm>
          <a:off x="133350" y="6134100"/>
          <a:ext cx="5667375" cy="1885950"/>
        </a:xfrm>
        <a:prstGeom prst="roundRect">
          <a:avLst/>
        </a:prstGeom>
        <a:solidFill>
          <a:srgbClr val="FFFFFF"/>
        </a:solidFill>
        <a:ln w="17145" cmpd="sng">
          <a:solidFill>
            <a:srgbClr val="000000"/>
          </a:solidFill>
          <a:headEnd type="none"/>
          <a:tailEnd type="none"/>
        </a:ln>
      </xdr:spPr>
      <xdr:txBody>
        <a:bodyPr vertOverflow="clip" wrap="square" lIns="36576" tIns="27432" rIns="0" bIns="27432" anchor="ctr"/>
        <a:p>
          <a:pPr algn="l">
            <a:defRPr/>
          </a:pPr>
          <a:r>
            <a:rPr lang="en-US" cap="none" sz="14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editAs="oneCell">
    <xdr:from>
      <xdr:col>0</xdr:col>
      <xdr:colOff>47625</xdr:colOff>
      <xdr:row>36</xdr:row>
      <xdr:rowOff>19050</xdr:rowOff>
    </xdr:from>
    <xdr:to>
      <xdr:col>0</xdr:col>
      <xdr:colOff>228600</xdr:colOff>
      <xdr:row>37</xdr:row>
      <xdr:rowOff>9525</xdr:rowOff>
    </xdr:to>
    <xdr:pic>
      <xdr:nvPicPr>
        <xdr:cNvPr id="2" name="Picture 3"/>
        <xdr:cNvPicPr preferRelativeResize="1">
          <a:picLocks noChangeAspect="1"/>
        </xdr:cNvPicPr>
      </xdr:nvPicPr>
      <xdr:blipFill>
        <a:blip r:embed="rId1"/>
        <a:stretch>
          <a:fillRect/>
        </a:stretch>
      </xdr:blipFill>
      <xdr:spPr>
        <a:xfrm>
          <a:off x="47625" y="8715375"/>
          <a:ext cx="180975" cy="1809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25</xdr:row>
      <xdr:rowOff>142875</xdr:rowOff>
    </xdr:from>
    <xdr:to>
      <xdr:col>9</xdr:col>
      <xdr:colOff>9525</xdr:colOff>
      <xdr:row>33</xdr:row>
      <xdr:rowOff>38100</xdr:rowOff>
    </xdr:to>
    <xdr:sp>
      <xdr:nvSpPr>
        <xdr:cNvPr id="1" name="Text 2"/>
        <xdr:cNvSpPr>
          <a:spLocks/>
        </xdr:cNvSpPr>
      </xdr:nvSpPr>
      <xdr:spPr>
        <a:xfrm>
          <a:off x="133350" y="6143625"/>
          <a:ext cx="5705475" cy="1876425"/>
        </a:xfrm>
        <a:prstGeom prst="roundRect">
          <a:avLst/>
        </a:prstGeom>
        <a:solidFill>
          <a:srgbClr val="FFFFFF"/>
        </a:solidFill>
        <a:ln w="17145" cmpd="sng">
          <a:solidFill>
            <a:srgbClr val="000000"/>
          </a:solidFill>
          <a:headEnd type="none"/>
          <a:tailEnd type="none"/>
        </a:ln>
      </xdr:spPr>
      <xdr:txBody>
        <a:bodyPr vertOverflow="clip" wrap="square" lIns="36576" tIns="27432" rIns="0" bIns="27432" anchor="ctr"/>
        <a:p>
          <a:pPr algn="l">
            <a:defRPr/>
          </a:pPr>
          <a:r>
            <a:rPr lang="en-US" cap="none" sz="14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editAs="oneCell">
    <xdr:from>
      <xdr:col>0</xdr:col>
      <xdr:colOff>47625</xdr:colOff>
      <xdr:row>36</xdr:row>
      <xdr:rowOff>19050</xdr:rowOff>
    </xdr:from>
    <xdr:to>
      <xdr:col>0</xdr:col>
      <xdr:colOff>228600</xdr:colOff>
      <xdr:row>37</xdr:row>
      <xdr:rowOff>9525</xdr:rowOff>
    </xdr:to>
    <xdr:pic>
      <xdr:nvPicPr>
        <xdr:cNvPr id="2" name="Picture 3"/>
        <xdr:cNvPicPr preferRelativeResize="1">
          <a:picLocks noChangeAspect="1"/>
        </xdr:cNvPicPr>
      </xdr:nvPicPr>
      <xdr:blipFill>
        <a:blip r:embed="rId1"/>
        <a:stretch>
          <a:fillRect/>
        </a:stretch>
      </xdr:blipFill>
      <xdr:spPr>
        <a:xfrm>
          <a:off x="47625" y="8743950"/>
          <a:ext cx="180975" cy="18097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114300</xdr:colOff>
      <xdr:row>25</xdr:row>
      <xdr:rowOff>142875</xdr:rowOff>
    </xdr:from>
    <xdr:to>
      <xdr:col>9</xdr:col>
      <xdr:colOff>9525</xdr:colOff>
      <xdr:row>33</xdr:row>
      <xdr:rowOff>38100</xdr:rowOff>
    </xdr:to>
    <xdr:sp>
      <xdr:nvSpPr>
        <xdr:cNvPr id="1" name="Text 2"/>
        <xdr:cNvSpPr>
          <a:spLocks/>
        </xdr:cNvSpPr>
      </xdr:nvSpPr>
      <xdr:spPr>
        <a:xfrm>
          <a:off x="114300" y="6143625"/>
          <a:ext cx="5724525" cy="1876425"/>
        </a:xfrm>
        <a:prstGeom prst="roundRect">
          <a:avLst/>
        </a:prstGeom>
        <a:solidFill>
          <a:srgbClr val="FFFFFF"/>
        </a:solidFill>
        <a:ln w="17145" cmpd="sng">
          <a:solidFill>
            <a:srgbClr val="000000"/>
          </a:solidFill>
          <a:headEnd type="none"/>
          <a:tailEnd type="none"/>
        </a:ln>
      </xdr:spPr>
      <xdr:txBody>
        <a:bodyPr vertOverflow="clip" wrap="square" lIns="36576" tIns="27432" rIns="0" bIns="27432" anchor="ctr"/>
        <a:p>
          <a:pPr algn="l">
            <a:defRPr/>
          </a:pPr>
          <a:r>
            <a:rPr lang="en-US" cap="none" sz="14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xdr:from>
      <xdr:col>0</xdr:col>
      <xdr:colOff>28575</xdr:colOff>
      <xdr:row>35</xdr:row>
      <xdr:rowOff>200025</xdr:rowOff>
    </xdr:from>
    <xdr:to>
      <xdr:col>0</xdr:col>
      <xdr:colOff>238125</xdr:colOff>
      <xdr:row>36</xdr:row>
      <xdr:rowOff>180975</xdr:rowOff>
    </xdr:to>
    <xdr:pic>
      <xdr:nvPicPr>
        <xdr:cNvPr id="2" name="Picture 10"/>
        <xdr:cNvPicPr preferRelativeResize="1">
          <a:picLocks noChangeAspect="1"/>
        </xdr:cNvPicPr>
      </xdr:nvPicPr>
      <xdr:blipFill>
        <a:blip r:embed="rId1"/>
        <a:stretch>
          <a:fillRect/>
        </a:stretch>
      </xdr:blipFill>
      <xdr:spPr>
        <a:xfrm>
          <a:off x="28575" y="8677275"/>
          <a:ext cx="209550" cy="22860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133350</xdr:colOff>
      <xdr:row>25</xdr:row>
      <xdr:rowOff>142875</xdr:rowOff>
    </xdr:from>
    <xdr:to>
      <xdr:col>8</xdr:col>
      <xdr:colOff>638175</xdr:colOff>
      <xdr:row>33</xdr:row>
      <xdr:rowOff>38100</xdr:rowOff>
    </xdr:to>
    <xdr:sp>
      <xdr:nvSpPr>
        <xdr:cNvPr id="1" name="Text 2"/>
        <xdr:cNvSpPr>
          <a:spLocks/>
        </xdr:cNvSpPr>
      </xdr:nvSpPr>
      <xdr:spPr>
        <a:xfrm>
          <a:off x="133350" y="6143625"/>
          <a:ext cx="5619750" cy="1876425"/>
        </a:xfrm>
        <a:prstGeom prst="roundRect">
          <a:avLst/>
        </a:prstGeom>
        <a:solidFill>
          <a:srgbClr val="FFFFFF"/>
        </a:solidFill>
        <a:ln w="17145" cmpd="sng">
          <a:solidFill>
            <a:srgbClr val="000000"/>
          </a:solidFill>
          <a:headEnd type="none"/>
          <a:tailEnd type="none"/>
        </a:ln>
      </xdr:spPr>
      <xdr:txBody>
        <a:bodyPr vertOverflow="clip" wrap="square" lIns="36576" tIns="27432" rIns="0" bIns="27432" anchor="ctr"/>
        <a:p>
          <a:pPr algn="l">
            <a:defRPr/>
          </a:pPr>
          <a:r>
            <a:rPr lang="en-US" cap="none" sz="1400" b="0" i="0" u="none" baseline="0">
              <a:solidFill>
                <a:srgbClr val="000000"/>
              </a:solidFill>
              <a:latin typeface="Arial"/>
              <a:ea typeface="Arial"/>
              <a:cs typeface="Arial"/>
            </a:rPr>
            <a:t>&lt;&lt;Highlight this entire line with your mouse and then immediately begin typing your own text.&gt;&gt;
</a:t>
          </a:r>
          <a:r>
            <a:rPr lang="en-US" cap="none" sz="1400" b="0" i="0" u="none" baseline="0">
              <a:solidFill>
                <a:srgbClr val="000000"/>
              </a:solidFill>
              <a:latin typeface="Arial"/>
              <a:ea typeface="Arial"/>
              <a:cs typeface="Arial"/>
            </a:rPr>
            <a:t> </a:t>
          </a:r>
        </a:p>
      </xdr:txBody>
    </xdr:sp>
    <xdr:clientData/>
  </xdr:twoCellAnchor>
  <xdr:twoCellAnchor>
    <xdr:from>
      <xdr:col>0</xdr:col>
      <xdr:colOff>28575</xdr:colOff>
      <xdr:row>35</xdr:row>
      <xdr:rowOff>200025</xdr:rowOff>
    </xdr:from>
    <xdr:to>
      <xdr:col>0</xdr:col>
      <xdr:colOff>238125</xdr:colOff>
      <xdr:row>36</xdr:row>
      <xdr:rowOff>180975</xdr:rowOff>
    </xdr:to>
    <xdr:pic>
      <xdr:nvPicPr>
        <xdr:cNvPr id="2" name="Picture 10"/>
        <xdr:cNvPicPr preferRelativeResize="1">
          <a:picLocks noChangeAspect="1"/>
        </xdr:cNvPicPr>
      </xdr:nvPicPr>
      <xdr:blipFill>
        <a:blip r:embed="rId1"/>
        <a:stretch>
          <a:fillRect/>
        </a:stretch>
      </xdr:blipFill>
      <xdr:spPr>
        <a:xfrm>
          <a:off x="28575" y="8677275"/>
          <a:ext cx="209550" cy="228600"/>
        </a:xfrm>
        <a:prstGeom prst="rect">
          <a:avLst/>
        </a:prstGeom>
        <a:noFill/>
        <a:ln w="9525" cmpd="sng">
          <a:noFill/>
        </a:ln>
      </xdr:spPr>
    </xdr:pic>
    <xdr:clientData/>
  </xdr:twoCellAnchor>
  <xdr:twoCellAnchor>
    <xdr:from>
      <xdr:col>0</xdr:col>
      <xdr:colOff>314325</xdr:colOff>
      <xdr:row>10</xdr:row>
      <xdr:rowOff>95250</xdr:rowOff>
    </xdr:from>
    <xdr:to>
      <xdr:col>8</xdr:col>
      <xdr:colOff>628650</xdr:colOff>
      <xdr:row>24</xdr:row>
      <xdr:rowOff>219075</xdr:rowOff>
    </xdr:to>
    <xdr:sp>
      <xdr:nvSpPr>
        <xdr:cNvPr id="3" name="Text 3"/>
        <xdr:cNvSpPr txBox="1">
          <a:spLocks noChangeArrowheads="1"/>
        </xdr:cNvSpPr>
      </xdr:nvSpPr>
      <xdr:spPr>
        <a:xfrm>
          <a:off x="314325" y="2324100"/>
          <a:ext cx="5429250" cy="364807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Place Scanned or Digital Photo In This Text Box!</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371475</xdr:colOff>
      <xdr:row>12</xdr:row>
      <xdr:rowOff>76200</xdr:rowOff>
    </xdr:from>
    <xdr:to>
      <xdr:col>9</xdr:col>
      <xdr:colOff>485775</xdr:colOff>
      <xdr:row>15</xdr:row>
      <xdr:rowOff>57150</xdr:rowOff>
    </xdr:to>
    <xdr:sp>
      <xdr:nvSpPr>
        <xdr:cNvPr id="1" name="Text 2"/>
        <xdr:cNvSpPr txBox="1">
          <a:spLocks noChangeArrowheads="1"/>
        </xdr:cNvSpPr>
      </xdr:nvSpPr>
      <xdr:spPr>
        <a:xfrm>
          <a:off x="1533525" y="2152650"/>
          <a:ext cx="3048000" cy="600075"/>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0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Place Label Here</a:t>
          </a:r>
        </a:p>
      </xdr:txBody>
    </xdr:sp>
    <xdr:clientData/>
  </xdr:twoCellAnchor>
  <xdr:twoCellAnchor>
    <xdr:from>
      <xdr:col>0</xdr:col>
      <xdr:colOff>76200</xdr:colOff>
      <xdr:row>0</xdr:row>
      <xdr:rowOff>9525</xdr:rowOff>
    </xdr:from>
    <xdr:to>
      <xdr:col>12</xdr:col>
      <xdr:colOff>638175</xdr:colOff>
      <xdr:row>9</xdr:row>
      <xdr:rowOff>57150</xdr:rowOff>
    </xdr:to>
    <xdr:sp>
      <xdr:nvSpPr>
        <xdr:cNvPr id="2" name="Text 36"/>
        <xdr:cNvSpPr txBox="1">
          <a:spLocks noChangeArrowheads="1"/>
        </xdr:cNvSpPr>
      </xdr:nvSpPr>
      <xdr:spPr>
        <a:xfrm>
          <a:off x="76200" y="9525"/>
          <a:ext cx="6448425" cy="1504950"/>
        </a:xfrm>
        <a:prstGeom prst="rect">
          <a:avLst/>
        </a:prstGeom>
        <a:solidFill>
          <a:srgbClr val="FFFF99"/>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FF"/>
              </a:solidFill>
              <a:latin typeface="Arial"/>
              <a:ea typeface="Arial"/>
              <a:cs typeface="Arial"/>
            </a:rPr>
            <a:t>SPECIAL NOTES BEFORE YOU BEGIN: </a:t>
          </a:r>
          <a:r>
            <a:rPr lang="en-US" cap="none" sz="600" b="1"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USE THE TAB KEY TO GO TO THE NEXT CELL THAT WILL ACCEPT INFORMATION!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(Holding down the shift key and pushing the Tab key will go to the previous available cell!)</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B. ABSOLUTLEY DO NOT COPY AND PASTE CELLS FOR ANY REASON!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C. There are special helps located to the right on each page.  Use your arrow key to move there. 
</a:t>
          </a:r>
          <a:r>
            <a:rPr lang="en-US" cap="none" sz="1000" b="1" i="0" u="none" baseline="0">
              <a:solidFill>
                <a:srgbClr val="000000"/>
              </a:solidFill>
              <a:latin typeface="Arial"/>
              <a:ea typeface="Arial"/>
              <a:cs typeface="Arial"/>
            </a:rPr>
            <a:t>       (See Column AH.)
</a:t>
          </a:r>
          <a:r>
            <a:rPr lang="en-US" cap="none" sz="1000" b="1" i="0" u="none" baseline="0">
              <a:solidFill>
                <a:srgbClr val="000000"/>
              </a:solidFill>
              <a:latin typeface="Arial"/>
              <a:ea typeface="Arial"/>
              <a:cs typeface="Arial"/>
            </a:rPr>
            <a:t>   </a:t>
          </a:r>
        </a:p>
      </xdr:txBody>
    </xdr:sp>
    <xdr:clientData/>
  </xdr:twoCellAnchor>
  <xdr:twoCellAnchor>
    <xdr:from>
      <xdr:col>13</xdr:col>
      <xdr:colOff>152400</xdr:colOff>
      <xdr:row>12</xdr:row>
      <xdr:rowOff>9525</xdr:rowOff>
    </xdr:from>
    <xdr:to>
      <xdr:col>33</xdr:col>
      <xdr:colOff>0</xdr:colOff>
      <xdr:row>12</xdr:row>
      <xdr:rowOff>209550</xdr:rowOff>
    </xdr:to>
    <xdr:sp>
      <xdr:nvSpPr>
        <xdr:cNvPr id="3" name="Text 27"/>
        <xdr:cNvSpPr txBox="1">
          <a:spLocks noChangeArrowheads="1"/>
        </xdr:cNvSpPr>
      </xdr:nvSpPr>
      <xdr:spPr>
        <a:xfrm>
          <a:off x="6705600" y="2085975"/>
          <a:ext cx="1990725" cy="20002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Type your 4 digit FFA Chapter Nmber.  i.e. 0000</a:t>
          </a:r>
        </a:p>
      </xdr:txBody>
    </xdr:sp>
    <xdr:clientData/>
  </xdr:twoCellAnchor>
  <xdr:twoCellAnchor>
    <xdr:from>
      <xdr:col>13</xdr:col>
      <xdr:colOff>161925</xdr:colOff>
      <xdr:row>10</xdr:row>
      <xdr:rowOff>152400</xdr:rowOff>
    </xdr:from>
    <xdr:to>
      <xdr:col>33</xdr:col>
      <xdr:colOff>0</xdr:colOff>
      <xdr:row>11</xdr:row>
      <xdr:rowOff>190500</xdr:rowOff>
    </xdr:to>
    <xdr:sp>
      <xdr:nvSpPr>
        <xdr:cNvPr id="4" name="Text 28"/>
        <xdr:cNvSpPr txBox="1">
          <a:spLocks noChangeArrowheads="1"/>
        </xdr:cNvSpPr>
      </xdr:nvSpPr>
      <xdr:spPr>
        <a:xfrm>
          <a:off x="6715125" y="1771650"/>
          <a:ext cx="1981200" cy="26670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Use arrow on the right to drop down your two letter state abbreviation and click on it.</a:t>
          </a:r>
        </a:p>
      </xdr:txBody>
    </xdr:sp>
    <xdr:clientData/>
  </xdr:twoCellAnchor>
  <xdr:twoCellAnchor>
    <xdr:from>
      <xdr:col>13</xdr:col>
      <xdr:colOff>152400</xdr:colOff>
      <xdr:row>13</xdr:row>
      <xdr:rowOff>9525</xdr:rowOff>
    </xdr:from>
    <xdr:to>
      <xdr:col>33</xdr:col>
      <xdr:colOff>0</xdr:colOff>
      <xdr:row>14</xdr:row>
      <xdr:rowOff>114300</xdr:rowOff>
    </xdr:to>
    <xdr:sp>
      <xdr:nvSpPr>
        <xdr:cNvPr id="5" name="Text 29"/>
        <xdr:cNvSpPr txBox="1">
          <a:spLocks noChangeArrowheads="1"/>
        </xdr:cNvSpPr>
      </xdr:nvSpPr>
      <xdr:spPr>
        <a:xfrm>
          <a:off x="6705600" y="2314575"/>
          <a:ext cx="1990725" cy="33337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800" b="0" i="0" u="none" baseline="0">
              <a:solidFill>
                <a:srgbClr val="000000"/>
              </a:solidFill>
              <a:latin typeface="Arial"/>
              <a:ea typeface="Arial"/>
              <a:cs typeface="Arial"/>
            </a:rPr>
            <a:t>See Your Local FFA Roster for your FFA Member ID Number.</a:t>
          </a:r>
        </a:p>
      </xdr:txBody>
    </xdr:sp>
    <xdr:clientData/>
  </xdr:twoCellAnchor>
  <xdr:twoCellAnchor>
    <xdr:from>
      <xdr:col>13</xdr:col>
      <xdr:colOff>104775</xdr:colOff>
      <xdr:row>4</xdr:row>
      <xdr:rowOff>47625</xdr:rowOff>
    </xdr:from>
    <xdr:to>
      <xdr:col>33</xdr:col>
      <xdr:colOff>0</xdr:colOff>
      <xdr:row>10</xdr:row>
      <xdr:rowOff>66675</xdr:rowOff>
    </xdr:to>
    <xdr:sp>
      <xdr:nvSpPr>
        <xdr:cNvPr id="6" name="Text 37"/>
        <xdr:cNvSpPr txBox="1">
          <a:spLocks noChangeArrowheads="1"/>
        </xdr:cNvSpPr>
      </xdr:nvSpPr>
      <xdr:spPr>
        <a:xfrm>
          <a:off x="6657975" y="695325"/>
          <a:ext cx="2038350" cy="990600"/>
        </a:xfrm>
        <a:prstGeom prst="rect">
          <a:avLst/>
        </a:prstGeom>
        <a:solidFill>
          <a:srgbClr val="CCFFCC"/>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The messages below in Column AA will disappear when you have entered the 
</a:t>
          </a:r>
          <a:r>
            <a:rPr lang="en-US" cap="none" sz="1100" b="1" i="0" u="none" baseline="0">
              <a:solidFill>
                <a:srgbClr val="000000"/>
              </a:solidFill>
              <a:latin typeface="Arial"/>
              <a:ea typeface="Arial"/>
              <a:cs typeface="Arial"/>
            </a:rPr>
            <a:t>information and they will not print.</a:t>
          </a:r>
          <a:r>
            <a:rPr lang="en-US" cap="none" sz="600" b="1"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p>
      </xdr:txBody>
    </xdr:sp>
    <xdr:clientData/>
  </xdr:twoCellAnchor>
  <xdr:twoCellAnchor>
    <xdr:from>
      <xdr:col>13</xdr:col>
      <xdr:colOff>114300</xdr:colOff>
      <xdr:row>0</xdr:row>
      <xdr:rowOff>47625</xdr:rowOff>
    </xdr:from>
    <xdr:to>
      <xdr:col>16</xdr:col>
      <xdr:colOff>0</xdr:colOff>
      <xdr:row>3</xdr:row>
      <xdr:rowOff>123825</xdr:rowOff>
    </xdr:to>
    <xdr:sp>
      <xdr:nvSpPr>
        <xdr:cNvPr id="7" name="Text 16"/>
        <xdr:cNvSpPr txBox="1">
          <a:spLocks noChangeArrowheads="1"/>
        </xdr:cNvSpPr>
      </xdr:nvSpPr>
      <xdr:spPr>
        <a:xfrm>
          <a:off x="6667500" y="47625"/>
          <a:ext cx="2028825" cy="561975"/>
        </a:xfrm>
        <a:prstGeom prst="rect">
          <a:avLst/>
        </a:prstGeom>
        <a:solidFill>
          <a:srgbClr val="CC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You can find Proficiency Award Area descriptions by going to cell AH 1.</a:t>
          </a:r>
          <a:r>
            <a:rPr lang="en-US" cap="none" sz="600" b="1"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p>
      </xdr:txBody>
    </xdr:sp>
    <xdr:clientData/>
  </xdr:twoCellAnchor>
  <xdr:twoCellAnchor>
    <xdr:from>
      <xdr:col>34</xdr:col>
      <xdr:colOff>19050</xdr:colOff>
      <xdr:row>1</xdr:row>
      <xdr:rowOff>85725</xdr:rowOff>
    </xdr:from>
    <xdr:to>
      <xdr:col>44</xdr:col>
      <xdr:colOff>485775</xdr:colOff>
      <xdr:row>166</xdr:row>
      <xdr:rowOff>123825</xdr:rowOff>
    </xdr:to>
    <xdr:sp>
      <xdr:nvSpPr>
        <xdr:cNvPr id="8" name="Text 18"/>
        <xdr:cNvSpPr txBox="1">
          <a:spLocks noChangeArrowheads="1"/>
        </xdr:cNvSpPr>
      </xdr:nvSpPr>
      <xdr:spPr>
        <a:xfrm>
          <a:off x="8715375" y="247650"/>
          <a:ext cx="6562725" cy="2898457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AGRICULTURAL PROFICIENCY AWARD AREAS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Not all of the proficiency award areas listed may be available each year.  Availability of awards will depend on obtaining a special project sponsor.  You’ll need to check with your FFA advisor to see if the proficiency area you have entered includes a sponsored award this year.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Imagination and creativity abound with students, parents and advisors when devising SAE programs.  It is impossible to list every SAE in an area.  Programs listed in the descriptions are only some examples.  Often a slight twist in a program will make an SAE fit better in a different proficiency area than maybe is identified.  If it is felt that it fits better in one area than another, please check with your state advisor or the national staff.  When filling out the award application please give sufficient explanation which supports placement in that category.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agricultural proficiency award areas approved for sponsorship by the National FFA Board of Directors for 2001 and beyond --(Remember, they must have sponsorship to be offered for any given year.)
</a:t>
          </a:r>
          <a:r>
            <a:rPr lang="en-US" cap="none" sz="1000" b="1" i="0" u="none" baseline="0">
              <a:solidFill>
                <a:srgbClr val="000000"/>
              </a:solidFill>
              <a:latin typeface="Arial"/>
              <a:ea typeface="Arial"/>
              <a:cs typeface="Arial"/>
            </a:rPr>
            <a:t>Agricultural Communications</a:t>
          </a:r>
          <a:r>
            <a:rPr lang="en-US" cap="none" sz="1000" b="0" i="0" u="none" baseline="0">
              <a:solidFill>
                <a:srgbClr val="000000"/>
              </a:solidFill>
              <a:latin typeface="Arial"/>
              <a:ea typeface="Arial"/>
              <a:cs typeface="Arial"/>
            </a:rPr>
            <a:t>-typically includes programs in which a student is placed at a newspaper or other agricultural print (such as magazines) facilities to obtain training and practical experience in writing and publicizing in preparation for a writing communications career. Programs may also be at radio, TV stations, fair media rooms, or other businesses requiring speaking skills and knowledge of agriculture.  Also includes any use of technology (such as websites) aimed at communicating the story of agriculture.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Agricultural Mechanization and Technical Systems Cluster</a:t>
          </a:r>
          <a:r>
            <a:rPr lang="en-US" cap="none" sz="1000" b="0" i="0" u="none" baseline="0">
              <a:solidFill>
                <a:srgbClr val="000000"/>
              </a:solidFill>
              <a:latin typeface="Arial"/>
              <a:ea typeface="Arial"/>
              <a:cs typeface="Arial"/>
            </a:rPr>
            <a:t>- (will only be split into the below categories if, and when adequate funding from sponsorships is acquired, otherwise Agricultural Mechanization and Technical Systems will include all of the following areas)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Agricultural Mechanics Design and Fabrication</a:t>
          </a:r>
          <a:r>
            <a:rPr lang="en-US" cap="none" sz="1000" b="0" i="0" u="none" baseline="0">
              <a:solidFill>
                <a:srgbClr val="000000"/>
              </a:solidFill>
              <a:latin typeface="Arial"/>
              <a:ea typeface="Arial"/>
              <a:cs typeface="Arial"/>
            </a:rPr>
            <a:t>-involves the design, and construction of agricultural equipment
</a:t>
          </a:r>
          <a:r>
            <a:rPr lang="en-US" cap="none" sz="1000" b="0" i="0" u="none" baseline="0">
              <a:solidFill>
                <a:srgbClr val="000000"/>
              </a:solidFill>
              <a:latin typeface="Arial"/>
              <a:ea typeface="Arial"/>
              <a:cs typeface="Arial"/>
            </a:rPr>
            <a:t>    and/or structures or the structural materials selection and/or implementation of plans for utilizing concrete, 
</a:t>
          </a:r>
          <a:r>
            <a:rPr lang="en-US" cap="none" sz="1000" b="0" i="0" u="none" baseline="0">
              <a:solidFill>
                <a:srgbClr val="000000"/>
              </a:solidFill>
              <a:latin typeface="Arial"/>
              <a:ea typeface="Arial"/>
              <a:cs typeface="Arial"/>
            </a:rPr>
            <a:t>    electricity, plumbing, heating, ventilation, and/or air conditioning into agricultural settings.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Agricultural Mechanics Repair and Maintenance</a:t>
          </a:r>
          <a:r>
            <a:rPr lang="en-US" cap="none" sz="1000" b="0" i="0" u="none" baseline="0">
              <a:solidFill>
                <a:srgbClr val="000000"/>
              </a:solidFill>
              <a:latin typeface="Arial"/>
              <a:ea typeface="Arial"/>
              <a:cs typeface="Arial"/>
            </a:rPr>
            <a:t>-involves the repair and maintenance of agricultural equipment, 
</a:t>
          </a:r>
          <a:r>
            <a:rPr lang="en-US" cap="none" sz="1000" b="0" i="0" u="none" baseline="0">
              <a:solidFill>
                <a:srgbClr val="000000"/>
              </a:solidFill>
              <a:latin typeface="Arial"/>
              <a:ea typeface="Arial"/>
              <a:cs typeface="Arial"/>
            </a:rPr>
            <a:t>    (including lawn equipment) and/or structures.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Agricultural Mechanics Energy Systems</a:t>
          </a:r>
          <a:r>
            <a:rPr lang="en-US" cap="none" sz="1000" b="0" i="0" u="none" baseline="0">
              <a:solidFill>
                <a:srgbClr val="000000"/>
              </a:solidFill>
              <a:latin typeface="Arial"/>
              <a:ea typeface="Arial"/>
              <a:cs typeface="Arial"/>
            </a:rPr>
            <a:t> (Ag. Power)-involves the adjustments, repairs, and maintenance of
</a:t>
          </a:r>
          <a:r>
            <a:rPr lang="en-US" cap="none" sz="1000" b="0" i="0" u="none" baseline="0">
              <a:solidFill>
                <a:srgbClr val="000000"/>
              </a:solidFill>
              <a:latin typeface="Arial"/>
              <a:ea typeface="Arial"/>
              <a:cs typeface="Arial"/>
            </a:rPr>
            <a:t>    agricultural power systems including mechanical power, electrical power, chemical power, wind power, solar power 
</a:t>
          </a:r>
          <a:r>
            <a:rPr lang="en-US" cap="none" sz="1000" b="0" i="0" u="none" baseline="0">
              <a:solidFill>
                <a:srgbClr val="000000"/>
              </a:solidFill>
              <a:latin typeface="Arial"/>
              <a:ea typeface="Arial"/>
              <a:cs typeface="Arial"/>
            </a:rPr>
            <a:t>    and/or water power.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Agricultural Processing</a:t>
          </a:r>
          <a:r>
            <a:rPr lang="en-US" cap="none" sz="1000" b="0" i="0" u="none" baseline="0">
              <a:solidFill>
                <a:srgbClr val="000000"/>
              </a:solidFill>
              <a:latin typeface="Arial"/>
              <a:ea typeface="Arial"/>
              <a:cs typeface="Arial"/>
            </a:rPr>
            <a:t>-involves students working in assembling, transporting, processing, fabricating, mixing, packaging, and storing food and nonfood agricultural products.  Programs may include processing meat, milk, honey, cheese, raisins and other dried fruits, maple syrup and/or other food processing.  Non-food products could include by-products processing such as meat, bone, fish and blood meal, tallow, making compost, hides, processing of wool &amp; cotton, cubing &amp; pelleting of forages, producing bird seed and other pet foods.  NOTE:  Processing of forest products is no longer part of the Agricultural Processing area.  See Forest Management and Products.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Agricultural Sales and/or Service Cluster </a:t>
          </a:r>
          <a:r>
            <a:rPr lang="en-US" cap="none" sz="1000" b="0" i="0" u="none" baseline="0">
              <a:solidFill>
                <a:srgbClr val="000000"/>
              </a:solidFill>
              <a:latin typeface="Arial"/>
              <a:ea typeface="Arial"/>
              <a:cs typeface="Arial"/>
            </a:rPr>
            <a:t>(will only be split into the below categories if and when adequate funding from sponsorships is acquired.)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Agricultural Sales</a:t>
          </a:r>
          <a:r>
            <a:rPr lang="en-US" cap="none" sz="1000" b="0" i="0" u="none" baseline="0">
              <a:solidFill>
                <a:srgbClr val="000000"/>
              </a:solidFill>
              <a:latin typeface="Arial"/>
              <a:ea typeface="Arial"/>
              <a:cs typeface="Arial"/>
            </a:rPr>
            <a:t>-involves students working in sales of feed, seed, fertilizer or agricultural chemicals.  Students
</a:t>
          </a:r>
          <a:r>
            <a:rPr lang="en-US" cap="none" sz="1000" b="0" i="0" u="none" baseline="0">
              <a:solidFill>
                <a:srgbClr val="000000"/>
              </a:solidFill>
              <a:latin typeface="Arial"/>
              <a:ea typeface="Arial"/>
              <a:cs typeface="Arial"/>
            </a:rPr>
            <a:t>    may also own businesses that involve the sales of agricultural equipment, machinery or structures.  Activities may 
</a:t>
          </a:r>
          <a:r>
            <a:rPr lang="en-US" cap="none" sz="1000" b="0" i="0" u="none" baseline="0">
              <a:solidFill>
                <a:srgbClr val="000000"/>
              </a:solidFill>
              <a:latin typeface="Arial"/>
              <a:ea typeface="Arial"/>
              <a:cs typeface="Arial"/>
            </a:rPr>
            <a:t>    also include the merchandising of crops, livestock, processed agricultural commodities, horticultural or forestry 
</a:t>
          </a:r>
          <a:r>
            <a:rPr lang="en-US" cap="none" sz="1000" b="0" i="0" u="none" baseline="0">
              <a:solidFill>
                <a:srgbClr val="000000"/>
              </a:solidFill>
              <a:latin typeface="Arial"/>
              <a:ea typeface="Arial"/>
              <a:cs typeface="Arial"/>
            </a:rPr>
            <a:t>    items at either the retail or wholesale level.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Agricultural Services</a:t>
          </a:r>
          <a:r>
            <a:rPr lang="en-US" cap="none" sz="1000" b="0" i="0" u="none" baseline="0">
              <a:solidFill>
                <a:srgbClr val="000000"/>
              </a:solidFill>
              <a:latin typeface="Arial"/>
              <a:ea typeface="Arial"/>
              <a:cs typeface="Arial"/>
            </a:rPr>
            <a:t>-involves students working in custom equipment operation and maintenance, agricultural 
</a:t>
          </a:r>
          <a:r>
            <a:rPr lang="en-US" cap="none" sz="1000" b="0" i="0" u="none" baseline="0">
              <a:solidFill>
                <a:srgbClr val="000000"/>
              </a:solidFill>
              <a:latin typeface="Arial"/>
              <a:ea typeface="Arial"/>
              <a:cs typeface="Arial"/>
            </a:rPr>
            <a:t>    management and financial services, agricultural education related services, animal breeding services, custom 
</a:t>
          </a:r>
          <a:r>
            <a:rPr lang="en-US" cap="none" sz="1000" b="0" i="0" u="none" baseline="0">
              <a:solidFill>
                <a:srgbClr val="000000"/>
              </a:solidFill>
              <a:latin typeface="Arial"/>
              <a:ea typeface="Arial"/>
              <a:cs typeface="Arial"/>
            </a:rPr>
            <a:t>    baling, crop scouting, horse shoeing, taxidermy services, animal hospital services, custom and contract feeding 
</a:t>
          </a:r>
          <a:r>
            <a:rPr lang="en-US" cap="none" sz="1000" b="0" i="0" u="none" baseline="0">
              <a:solidFill>
                <a:srgbClr val="000000"/>
              </a:solidFill>
              <a:latin typeface="Arial"/>
              <a:ea typeface="Arial"/>
              <a:cs typeface="Arial"/>
            </a:rPr>
            <a:t>    services or other appropriate services offered through agricultural enterprises.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Beef Production</a:t>
          </a:r>
          <a:r>
            <a:rPr lang="en-US" cap="none" sz="1000" b="0" i="0" u="none" baseline="0">
              <a:solidFill>
                <a:srgbClr val="000000"/>
              </a:solidFill>
              <a:latin typeface="Arial"/>
              <a:ea typeface="Arial"/>
              <a:cs typeface="Arial"/>
            </a:rPr>
            <a:t>-using the best management practices available to efficiently produce and market beef.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Dairy Production</a:t>
          </a:r>
          <a:r>
            <a:rPr lang="en-US" cap="none" sz="1000" b="0" i="0" u="none" baseline="0">
              <a:solidFill>
                <a:srgbClr val="000000"/>
              </a:solidFill>
              <a:latin typeface="Arial"/>
              <a:ea typeface="Arial"/>
              <a:cs typeface="Arial"/>
            </a:rPr>
            <a:t>-using the best management practices available to efficiently produce and market dairy cattle and dairy products.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Diversified Agricultural Production</a:t>
          </a:r>
          <a:r>
            <a:rPr lang="en-US" cap="none" sz="1000" b="0" i="0" u="none" baseline="0">
              <a:solidFill>
                <a:srgbClr val="000000"/>
              </a:solidFill>
              <a:latin typeface="Arial"/>
              <a:ea typeface="Arial"/>
              <a:cs typeface="Arial"/>
            </a:rPr>
            <a:t>-using the best management practices available to efficiently produce and market a combination of two or more livestock and crop related proficiencies.  Must include at least one livestock and at least one crop related proficiency.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Diversified Crop Production</a:t>
          </a:r>
          <a:r>
            <a:rPr lang="en-US" cap="none" sz="1000" b="0" i="0" u="none" baseline="0">
              <a:solidFill>
                <a:srgbClr val="000000"/>
              </a:solidFill>
              <a:latin typeface="Arial"/>
              <a:ea typeface="Arial"/>
              <a:cs typeface="Arial"/>
            </a:rPr>
            <a:t>-using the best management practices available to efficiently produce and market two or more crop related proficiencies such as: grain production, fiber/oil production, forage production, specialty crop production, vegetable production, or fruit production.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Diversified Horticulture</a:t>
          </a:r>
          <a:r>
            <a:rPr lang="en-US" cap="none" sz="1000" b="0" i="0" u="none" baseline="0">
              <a:solidFill>
                <a:srgbClr val="000000"/>
              </a:solidFill>
              <a:latin typeface="Arial"/>
              <a:ea typeface="Arial"/>
              <a:cs typeface="Arial"/>
            </a:rPr>
            <a:t>-using the best management practices available to efficiently manage two or more of the following proficiency areas: Floriculture, Landscape Management, Nursery Operations, or Turf Grass Management.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Diversified Livestock Production</a:t>
          </a:r>
          <a:r>
            <a:rPr lang="en-US" cap="none" sz="1000" b="0" i="0" u="none" baseline="0">
              <a:solidFill>
                <a:srgbClr val="000000"/>
              </a:solidFill>
              <a:latin typeface="Arial"/>
              <a:ea typeface="Arial"/>
              <a:cs typeface="Arial"/>
            </a:rPr>
            <a:t>-using the best management practices available to efficiently produce and market a combination of two or more livestock related proficiencies such as beef, dairy, swine, equine, specialty animals, small animal production, or poultry.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Emerging Agricultural Technology</a:t>
          </a:r>
          <a:r>
            <a:rPr lang="en-US" cap="none" sz="1000" b="0" i="0" u="none" baseline="0">
              <a:solidFill>
                <a:srgbClr val="000000"/>
              </a:solidFill>
              <a:latin typeface="Arial"/>
              <a:ea typeface="Arial"/>
              <a:cs typeface="Arial"/>
            </a:rPr>
            <a:t>-involves students gaining experiences in new and emerging agricultural technologies, such as agri-science, biotechnology lab research, computers and other new and emerging technologies that are not covered in any of the existing award categories.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Environmental Science and Natural Resources Management</a:t>
          </a:r>
          <a:r>
            <a:rPr lang="en-US" cap="none" sz="1000" b="0" i="0" u="none" baseline="0">
              <a:solidFill>
                <a:srgbClr val="000000"/>
              </a:solidFill>
              <a:latin typeface="Arial"/>
              <a:ea typeface="Arial"/>
              <a:cs typeface="Arial"/>
            </a:rPr>
            <a:t>-typically results in FFA members receiving practical experiences concerned with the principles and practices of managing and/or improving the environment and natural resources.  Activities may include management of agriculture waste, recycling of agriculture products, environmental clean-ups, conservation corps, agricultural energy usage, multiple uses of resources, land use regulations including soil, water and air quality, preservation of wetlands, shorelines and grasslands, wildlife surveys, erosion prevention practices, public relations and education concerning pollution.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Equine Science</a:t>
          </a:r>
          <a:r>
            <a:rPr lang="en-US" cap="none" sz="1000" b="0" i="0" u="none" baseline="0">
              <a:solidFill>
                <a:srgbClr val="000000"/>
              </a:solidFill>
              <a:latin typeface="Arial"/>
              <a:ea typeface="Arial"/>
              <a:cs typeface="Arial"/>
            </a:rPr>
            <a:t>-typically provides insights into horse production, breeding, marketing, showing and other aspects of the equine industry.  Programs may also include calf roping, barrel racing, rodeo, racing, riding lessons and therapeutic horseback riding if horses are owned and/or managed by the member.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Fiber and Oil Crop Production</a:t>
          </a:r>
          <a:r>
            <a:rPr lang="en-US" cap="none" sz="1000" b="0" i="0" u="none" baseline="0">
              <a:solidFill>
                <a:srgbClr val="000000"/>
              </a:solidFill>
              <a:latin typeface="Arial"/>
              <a:ea typeface="Arial"/>
              <a:cs typeface="Arial"/>
            </a:rPr>
            <a:t>-using the best management practices available to efficiently produce and market crops for fiber and/or oil; such as, cotton, sisal, hemp, soybeans, flax, mustard, canola, castor beans, sunflower, peanuts, dill, spearmint, and safflower.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Floriculture</a:t>
          </a:r>
          <a:r>
            <a:rPr lang="en-US" cap="none" sz="1000" b="0" i="0" u="none" baseline="0">
              <a:solidFill>
                <a:srgbClr val="000000"/>
              </a:solidFill>
              <a:latin typeface="Arial"/>
              <a:ea typeface="Arial"/>
              <a:cs typeface="Arial"/>
            </a:rPr>
            <a:t>-using the best management practices available to efficiently produce and market field or greenhouse production of flowers (fresh and dried), foliage, and related plant materials for ornamental purposes, including the arranging, packaging and marketing of these materials.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Food Science and Technology</a:t>
          </a:r>
          <a:r>
            <a:rPr lang="en-US" cap="none" sz="1000" b="0" i="0" u="none" baseline="0">
              <a:solidFill>
                <a:srgbClr val="000000"/>
              </a:solidFill>
              <a:latin typeface="Arial"/>
              <a:ea typeface="Arial"/>
              <a:cs typeface="Arial"/>
            </a:rPr>
            <a:t>-involves students working for wages and or experience in the applying microbiology and biochemistry or food product research and development to improve taste, nutrition, quality and/or value of food.  Programs could include research, development of new products, food testing, grading and inspecting.  Work experience could be obtained at research facilities, in classroom/lab facilities, or by testing milk or other foods for quality and safety.  Food Science is not processing of food products, marketing or sales of food products, or food preparation and/or service.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Forage Production</a:t>
          </a:r>
          <a:r>
            <a:rPr lang="en-US" cap="none" sz="1000" b="0" i="0" u="none" baseline="0">
              <a:solidFill>
                <a:srgbClr val="000000"/>
              </a:solidFill>
              <a:latin typeface="Arial"/>
              <a:ea typeface="Arial"/>
              <a:cs typeface="Arial"/>
            </a:rPr>
            <a:t>-using the best management practices available to efficiently produce and market crops for forage such as: sorghum not used for grain, alfalfa, clover, brome grass, orchard grass, grain forages, corn and grass silages, and all pastures.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Forest Management and Products</a:t>
          </a:r>
          <a:r>
            <a:rPr lang="en-US" cap="none" sz="1000" b="0" i="0" u="none" baseline="0">
              <a:solidFill>
                <a:srgbClr val="000000"/>
              </a:solidFill>
              <a:latin typeface="Arial"/>
              <a:ea typeface="Arial"/>
              <a:cs typeface="Arial"/>
            </a:rPr>
            <a:t>-using the best management practices available to conserve or increase the economic value of a forest and/or forest products through such practices as thinning, pruning, weeding, stand improvement, reforestation, insect and disease control, planting, harvesting, Christmas tree farming, Forest Service, making and selling cedar shakes and firewood, and wood chips/mulch.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Fruit and/or Vegetable Cluster</a:t>
          </a:r>
          <a:r>
            <a:rPr lang="en-US" cap="none" sz="1000" b="0" i="0" u="none" baseline="0">
              <a:solidFill>
                <a:srgbClr val="000000"/>
              </a:solidFill>
              <a:latin typeface="Arial"/>
              <a:ea typeface="Arial"/>
              <a:cs typeface="Arial"/>
            </a:rPr>
            <a:t> (will only be split into the below categories if, and when adequate funding from sponsorships is acquired.)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Fruit Production</a:t>
          </a:r>
          <a:r>
            <a:rPr lang="en-US" cap="none" sz="1000" b="0" i="0" u="none" baseline="0">
              <a:solidFill>
                <a:srgbClr val="000000"/>
              </a:solidFill>
              <a:latin typeface="Arial"/>
              <a:ea typeface="Arial"/>
              <a:cs typeface="Arial"/>
            </a:rPr>
            <a:t>-using the best management practices available to efficiently produce and market crops for fruit 
</a:t>
          </a:r>
          <a:r>
            <a:rPr lang="en-US" cap="none" sz="1000" b="0" i="0" u="none" baseline="0">
              <a:solidFill>
                <a:srgbClr val="000000"/>
              </a:solidFill>
              <a:latin typeface="Arial"/>
              <a:ea typeface="Arial"/>
              <a:cs typeface="Arial"/>
            </a:rPr>
            <a:t>    such as stone fruits, pome fruits, citrus fruits, pineapples, coconuts, berries, watermelon, grapes, nuts and all 
</a:t>
          </a:r>
          <a:r>
            <a:rPr lang="en-US" cap="none" sz="1000" b="0" i="0" u="none" baseline="0">
              <a:solidFill>
                <a:srgbClr val="000000"/>
              </a:solidFill>
              <a:latin typeface="Arial"/>
              <a:ea typeface="Arial"/>
              <a:cs typeface="Arial"/>
            </a:rPr>
            <a:t>    common fruits. (Pome Fruits include apples, mayhaws, and pears.  Stone fruits include peach, nectarine, plum, 
</a:t>
          </a:r>
          <a:r>
            <a:rPr lang="en-US" cap="none" sz="1000" b="0" i="0" u="none" baseline="0">
              <a:solidFill>
                <a:srgbClr val="000000"/>
              </a:solidFill>
              <a:latin typeface="Arial"/>
              <a:ea typeface="Arial"/>
              <a:cs typeface="Arial"/>
            </a:rPr>
            <a:t>    apricot and cherry)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Vegetable Production</a:t>
          </a:r>
          <a:r>
            <a:rPr lang="en-US" cap="none" sz="1000" b="0" i="0" u="none" baseline="0">
              <a:solidFill>
                <a:srgbClr val="000000"/>
              </a:solidFill>
              <a:latin typeface="Arial"/>
              <a:ea typeface="Arial"/>
              <a:cs typeface="Arial"/>
            </a:rPr>
            <a:t>-using the best management practices available to efficiently product and market crops 
</a:t>
          </a:r>
          <a:r>
            <a:rPr lang="en-US" cap="none" sz="1000" b="0" i="0" u="none" baseline="0">
              <a:solidFill>
                <a:srgbClr val="000000"/>
              </a:solidFill>
              <a:latin typeface="Arial"/>
              <a:ea typeface="Arial"/>
              <a:cs typeface="Arial"/>
            </a:rPr>
            <a:t>    such as beans, potatoes, pumpkins, sweet corn, tomatoes, onions, zucchini, hot peppers, all canning vegetables 
</a:t>
          </a:r>
          <a:r>
            <a:rPr lang="en-US" cap="none" sz="1000" b="0" i="0" u="none" baseline="0">
              <a:solidFill>
                <a:srgbClr val="000000"/>
              </a:solidFill>
              <a:latin typeface="Arial"/>
              <a:ea typeface="Arial"/>
              <a:cs typeface="Arial"/>
            </a:rPr>
            <a:t>    and all common garden vegetables.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Grain Production</a:t>
          </a:r>
          <a:r>
            <a:rPr lang="en-US" cap="none" sz="1000" b="0" i="0" u="none" baseline="0">
              <a:solidFill>
                <a:srgbClr val="000000"/>
              </a:solidFill>
              <a:latin typeface="Arial"/>
              <a:ea typeface="Arial"/>
              <a:cs typeface="Arial"/>
            </a:rPr>
            <a:t>-using the best management practices available to efficiently produce and market crops for grain production such as corn, barley (including the malting types), millet, buckwheat, oats, grain sorghum, milo, wheat, rice and rye.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Home and/or Community Development</a:t>
          </a:r>
          <a:r>
            <a:rPr lang="en-US" cap="none" sz="1000" b="0" i="0" u="none" baseline="0">
              <a:solidFill>
                <a:srgbClr val="000000"/>
              </a:solidFill>
              <a:latin typeface="Arial"/>
              <a:ea typeface="Arial"/>
              <a:cs typeface="Arial"/>
            </a:rPr>
            <a:t>-typically involves improving and protecting the beauty of an area by using natural vegetation or commercial ornamental plants and/or modernizing the home for better health and comfort through installation or improvement of water and sanitary facilities, heating and air conditioning or labor saving devices. Also includes community development activities such as volunteerism, community development and community betterment activities.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Landscape Management</a:t>
          </a:r>
          <a:r>
            <a:rPr lang="en-US" cap="none" sz="1000" b="0" i="0" u="none" baseline="0">
              <a:solidFill>
                <a:srgbClr val="000000"/>
              </a:solidFill>
              <a:latin typeface="Arial"/>
              <a:ea typeface="Arial"/>
              <a:cs typeface="Arial"/>
            </a:rPr>
            <a:t>-typically involves experiences of planting and maintaining plants and shrubs, landscaping and outdoor beautification, groundskeeping, sprinkler installations and improvement of recreational areas.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Nursery Operations</a:t>
          </a:r>
          <a:r>
            <a:rPr lang="en-US" cap="none" sz="1000" b="0" i="0" u="none" baseline="0">
              <a:solidFill>
                <a:srgbClr val="000000"/>
              </a:solidFill>
              <a:latin typeface="Arial"/>
              <a:ea typeface="Arial"/>
              <a:cs typeface="Arial"/>
            </a:rPr>
            <a:t>-typically provides students with job-entry experience in areas such as turf, plants, shrubs and/or tree production for the purpose of transplanting or propagation.  Could include water garden plants if produced to sale.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Outdoor Recreation</a:t>
          </a:r>
          <a:r>
            <a:rPr lang="en-US" cap="none" sz="1000" b="0" i="0" u="none" baseline="0">
              <a:solidFill>
                <a:srgbClr val="000000"/>
              </a:solidFill>
              <a:latin typeface="Arial"/>
              <a:ea typeface="Arial"/>
              <a:cs typeface="Arial"/>
            </a:rPr>
            <a:t>-typically strives to develop outdoor recreational activities as the primary land use.  Some activities best suited to family use or as income-producing enterprises are vacation cabins and cottages, camping areas, fishing, hunting, shooting preserves, guide services, riding stables, vacation farms and guest ranches, natural scenic or historic areas, and rodeo events where member does not own or manage animals.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Poultry Production</a:t>
          </a:r>
          <a:r>
            <a:rPr lang="en-US" cap="none" sz="1000" b="0" i="0" u="none" baseline="0">
              <a:solidFill>
                <a:srgbClr val="000000"/>
              </a:solidFill>
              <a:latin typeface="Arial"/>
              <a:ea typeface="Arial"/>
              <a:cs typeface="Arial"/>
            </a:rPr>
            <a:t>-using the best management practices available to efficiently produce and market chickens, turkeys, domestic fowl such as ducks, geese and guinea, and their products.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Sheep Production</a:t>
          </a:r>
          <a:r>
            <a:rPr lang="en-US" cap="none" sz="1000" b="0" i="0" u="none" baseline="0">
              <a:solidFill>
                <a:srgbClr val="000000"/>
              </a:solidFill>
              <a:latin typeface="Arial"/>
              <a:ea typeface="Arial"/>
              <a:cs typeface="Arial"/>
            </a:rPr>
            <a:t>-using the best management practices available to efficiently produce and market sheep and wool.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Small Animal Production and Care</a:t>
          </a:r>
          <a:r>
            <a:rPr lang="en-US" cap="none" sz="1000" b="0" i="0" u="none" baseline="0">
              <a:solidFill>
                <a:srgbClr val="000000"/>
              </a:solidFill>
              <a:latin typeface="Arial"/>
              <a:ea typeface="Arial"/>
              <a:cs typeface="Arial"/>
            </a:rPr>
            <a:t>-using the best management practices available to efficiently produce and market small pet animals such as rabbits, cats, dogs, mice, hedgehogs, guinea pigs etc, and programs that typically provide a service in caring for the well being of pets. Programs could include working at a pet shop, groomer, dog trainer, providing pet sitting services or working at a kennel.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Specialty Animal Production</a:t>
          </a:r>
          <a:r>
            <a:rPr lang="en-US" cap="none" sz="1000" b="0" i="0" u="none" baseline="0">
              <a:solidFill>
                <a:srgbClr val="000000"/>
              </a:solidFill>
              <a:latin typeface="Arial"/>
              <a:ea typeface="Arial"/>
              <a:cs typeface="Arial"/>
            </a:rPr>
            <a:t>-using the best management practices available to efficiently produce and market specialty animals not covered in any of the existing award categories, such as: aquaculture, bees, goats, mules, donkeys, miniature horses, mink, worms, ostriches, emus, alpacas or llamas. Placement could include zoo worker or placement at any specialty animal facility.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Specialty Crop Production</a:t>
          </a:r>
          <a:r>
            <a:rPr lang="en-US" cap="none" sz="1000" b="0" i="0" u="none" baseline="0">
              <a:solidFill>
                <a:srgbClr val="000000"/>
              </a:solidFill>
              <a:latin typeface="Arial"/>
              <a:ea typeface="Arial"/>
              <a:cs typeface="Arial"/>
            </a:rPr>
            <a:t>-using the best management practices available to efficiently produce and market crops not covered in any of the existing award categories, such as: sugar beets, dry edible beans, gourds, tobacco, popcorn, Indian corn and other specialty corns, all grass seed production, herbs and spices, mushrooms, sugar cane, hops, sorghum cane, confectionary sunflowers, or production of crop seed.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Swine Production</a:t>
          </a:r>
          <a:r>
            <a:rPr lang="en-US" cap="none" sz="1000" b="0" i="0" u="none" baseline="0">
              <a:solidFill>
                <a:srgbClr val="000000"/>
              </a:solidFill>
              <a:latin typeface="Arial"/>
              <a:ea typeface="Arial"/>
              <a:cs typeface="Arial"/>
            </a:rPr>
            <a:t>-using the best management practices available to efficiently produce and market swine.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Turf Grass Management</a:t>
          </a:r>
          <a:r>
            <a:rPr lang="en-US" cap="none" sz="1000" b="0" i="0" u="none" baseline="0">
              <a:solidFill>
                <a:srgbClr val="000000"/>
              </a:solidFill>
              <a:latin typeface="Arial"/>
              <a:ea typeface="Arial"/>
              <a:cs typeface="Arial"/>
            </a:rPr>
            <a:t>-typically involves the planting and maintaining of turf for outdoor beautification, providing a lawn-mowing service, improvement of recreational areas, sod produced for sale, and golf course management.
</a:t>
          </a:r>
          <a:r>
            <a:rPr lang="en-US" cap="none" sz="1000" b="0" i="0" u="none" baseline="0">
              <a:solidFill>
                <a:srgbClr val="000000"/>
              </a:solidFill>
              <a:latin typeface="Arial"/>
              <a:ea typeface="Arial"/>
              <a:cs typeface="Arial"/>
            </a:rPr>
            <a:t>
</a:t>
          </a:r>
          <a:r>
            <a:rPr lang="en-US" cap="none" sz="1100" b="1" i="0" u="none" baseline="0">
              <a:solidFill>
                <a:srgbClr val="000000"/>
              </a:solidFill>
              <a:latin typeface="Calibri"/>
              <a:ea typeface="Calibri"/>
              <a:cs typeface="Calibri"/>
            </a:rPr>
            <a:t>Veterinary Medicine</a:t>
          </a:r>
          <a:r>
            <a:rPr lang="en-US" cap="none" sz="1100" b="0" i="0" u="none" baseline="0">
              <a:solidFill>
                <a:srgbClr val="000000"/>
              </a:solidFill>
              <a:latin typeface="Calibri"/>
              <a:ea typeface="Calibri"/>
              <a:cs typeface="Calibri"/>
            </a:rPr>
            <a:t>-</a:t>
          </a:r>
          <a:r>
            <a:rPr lang="en-US" cap="none" sz="1000" b="0" i="0" u="none" baseline="0">
              <a:solidFill>
                <a:srgbClr val="000000"/>
              </a:solidFill>
              <a:latin typeface="Arial"/>
              <a:ea typeface="Arial"/>
              <a:cs typeface="Arial"/>
            </a:rPr>
            <a:t>SAE enterprises working with veterinarians in clinical practice, research facilities, colleges of veterinary medicine, animal health industry, or any other environment in which they assist veterinarians in performing duties related to the health of people and/or the health and welfare of large and small animals. This experience may include wage earning, entrepreneurial or exploratory activities not limited to: handson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care of animals, management of business aspects of a veterinary practice, or working on legislation or regulations relating to animals.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Wildlife Production and Management</a:t>
          </a:r>
          <a:r>
            <a:rPr lang="en-US" cap="none" sz="1000" b="0" i="0" u="none" baseline="0">
              <a:solidFill>
                <a:srgbClr val="000000"/>
              </a:solidFill>
              <a:latin typeface="Arial"/>
              <a:ea typeface="Arial"/>
              <a:cs typeface="Arial"/>
            </a:rPr>
            <a:t>-typically strives to improve the availability of fish and wildlife through practices such as land and water habitat improvement, development of new land and water habitat, trapping, Fish &amp;Wildlife departments, Forest Service, Department of Natural Resources or the stocking of fish and wild game. Wildlife ducks, geese, quail and pheasants are eligible if used as an income enterprise.
</a:t>
          </a:r>
        </a:p>
      </xdr:txBody>
    </xdr:sp>
    <xdr:clientData/>
  </xdr:twoCellAnchor>
  <xdr:twoCellAnchor editAs="oneCell">
    <xdr:from>
      <xdr:col>0</xdr:col>
      <xdr:colOff>66675</xdr:colOff>
      <xdr:row>57</xdr:row>
      <xdr:rowOff>180975</xdr:rowOff>
    </xdr:from>
    <xdr:to>
      <xdr:col>1</xdr:col>
      <xdr:colOff>114300</xdr:colOff>
      <xdr:row>59</xdr:row>
      <xdr:rowOff>9525</xdr:rowOff>
    </xdr:to>
    <xdr:pic>
      <xdr:nvPicPr>
        <xdr:cNvPr id="9" name="Picture 7"/>
        <xdr:cNvPicPr preferRelativeResize="1">
          <a:picLocks noChangeAspect="1"/>
        </xdr:cNvPicPr>
      </xdr:nvPicPr>
      <xdr:blipFill>
        <a:blip r:embed="rId1"/>
        <a:stretch>
          <a:fillRect/>
        </a:stretch>
      </xdr:blipFill>
      <xdr:spPr>
        <a:xfrm>
          <a:off x="66675" y="10896600"/>
          <a:ext cx="180975" cy="180975"/>
        </a:xfrm>
        <a:prstGeom prst="rect">
          <a:avLst/>
        </a:prstGeom>
        <a:noFill/>
        <a:ln w="9525" cmpd="sng">
          <a:noFill/>
        </a:ln>
      </xdr:spPr>
    </xdr:pic>
    <xdr:clientData/>
  </xdr:twoCellAnchor>
  <xdr:twoCellAnchor editAs="oneCell">
    <xdr:from>
      <xdr:col>0</xdr:col>
      <xdr:colOff>114300</xdr:colOff>
      <xdr:row>11</xdr:row>
      <xdr:rowOff>47625</xdr:rowOff>
    </xdr:from>
    <xdr:to>
      <xdr:col>3</xdr:col>
      <xdr:colOff>19050</xdr:colOff>
      <xdr:row>15</xdr:row>
      <xdr:rowOff>142875</xdr:rowOff>
    </xdr:to>
    <xdr:pic>
      <xdr:nvPicPr>
        <xdr:cNvPr id="10" name="Picture 33" descr="Color FFA Emblem Med Quality - Size"/>
        <xdr:cNvPicPr preferRelativeResize="1">
          <a:picLocks noChangeAspect="1"/>
        </xdr:cNvPicPr>
      </xdr:nvPicPr>
      <xdr:blipFill>
        <a:blip r:embed="rId2"/>
        <a:stretch>
          <a:fillRect/>
        </a:stretch>
      </xdr:blipFill>
      <xdr:spPr>
        <a:xfrm>
          <a:off x="114300" y="1895475"/>
          <a:ext cx="771525" cy="942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0</xdr:colOff>
      <xdr:row>4</xdr:row>
      <xdr:rowOff>85725</xdr:rowOff>
    </xdr:from>
    <xdr:to>
      <xdr:col>11</xdr:col>
      <xdr:colOff>723900</xdr:colOff>
      <xdr:row>17</xdr:row>
      <xdr:rowOff>95250</xdr:rowOff>
    </xdr:to>
    <xdr:sp fLocksText="0">
      <xdr:nvSpPr>
        <xdr:cNvPr id="1" name="Text 1"/>
        <xdr:cNvSpPr txBox="1">
          <a:spLocks noChangeArrowheads="1"/>
        </xdr:cNvSpPr>
      </xdr:nvSpPr>
      <xdr:spPr>
        <a:xfrm>
          <a:off x="361950" y="876300"/>
          <a:ext cx="6076950" cy="21336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editAs="absolute">
    <xdr:from>
      <xdr:col>2</xdr:col>
      <xdr:colOff>57150</xdr:colOff>
      <xdr:row>20</xdr:row>
      <xdr:rowOff>142875</xdr:rowOff>
    </xdr:from>
    <xdr:to>
      <xdr:col>12</xdr:col>
      <xdr:colOff>0</xdr:colOff>
      <xdr:row>36</xdr:row>
      <xdr:rowOff>28575</xdr:rowOff>
    </xdr:to>
    <xdr:sp fLocksText="0">
      <xdr:nvSpPr>
        <xdr:cNvPr id="2" name="Text 2"/>
        <xdr:cNvSpPr txBox="1">
          <a:spLocks noChangeArrowheads="1"/>
        </xdr:cNvSpPr>
      </xdr:nvSpPr>
      <xdr:spPr>
        <a:xfrm>
          <a:off x="419100" y="3581400"/>
          <a:ext cx="6038850" cy="24955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 DO NOT LEAVE THIS</a:t>
          </a:r>
          <a:r>
            <a:rPr lang="en-US" cap="none" sz="1000" b="0" i="0" u="none" baseline="0">
              <a:solidFill>
                <a:srgbClr val="000000"/>
              </a:solidFill>
              <a:latin typeface="Arial"/>
              <a:ea typeface="Arial"/>
              <a:cs typeface="Arial"/>
            </a:rPr>
            <a:t> BOX BLANK! The text field will collapse.</a:t>
          </a:r>
          <a:r>
            <a:rPr lang="en-US" cap="none" sz="1000" b="0" i="0" u="none" baseline="0">
              <a:solidFill>
                <a:srgbClr val="000000"/>
              </a:solidFill>
              <a:latin typeface="Arial"/>
              <a:ea typeface="Arial"/>
              <a:cs typeface="Arial"/>
            </a:rPr>
            <a:t>&gt;&gt;</a:t>
          </a:r>
        </a:p>
      </xdr:txBody>
    </xdr:sp>
    <xdr:clientData/>
  </xdr:twoCellAnchor>
  <xdr:twoCellAnchor editAs="absolute">
    <xdr:from>
      <xdr:col>2</xdr:col>
      <xdr:colOff>38100</xdr:colOff>
      <xdr:row>40</xdr:row>
      <xdr:rowOff>57150</xdr:rowOff>
    </xdr:from>
    <xdr:to>
      <xdr:col>12</xdr:col>
      <xdr:colOff>0</xdr:colOff>
      <xdr:row>54</xdr:row>
      <xdr:rowOff>95250</xdr:rowOff>
    </xdr:to>
    <xdr:sp fLocksText="0">
      <xdr:nvSpPr>
        <xdr:cNvPr id="3" name="Text 4"/>
        <xdr:cNvSpPr txBox="1">
          <a:spLocks noChangeArrowheads="1"/>
        </xdr:cNvSpPr>
      </xdr:nvSpPr>
      <xdr:spPr>
        <a:xfrm>
          <a:off x="400050" y="6829425"/>
          <a:ext cx="6057900" cy="238125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 DO</a:t>
          </a:r>
          <a:r>
            <a:rPr lang="en-US" cap="none" sz="1000" b="0" i="0" u="none" baseline="0">
              <a:solidFill>
                <a:srgbClr val="000000"/>
              </a:solidFill>
              <a:latin typeface="Arial"/>
              <a:ea typeface="Arial"/>
              <a:cs typeface="Arial"/>
            </a:rPr>
            <a:t> NOT LEAVE THIS BOX BLANK! The text field will collapse.</a:t>
          </a:r>
          <a:r>
            <a:rPr lang="en-US" cap="none" sz="1000" b="0" i="0" u="none" baseline="0">
              <a:solidFill>
                <a:srgbClr val="000000"/>
              </a:solidFill>
              <a:latin typeface="Arial"/>
              <a:ea typeface="Arial"/>
              <a:cs typeface="Arial"/>
            </a:rPr>
            <a:t>&gt;&gt;</a:t>
          </a:r>
        </a:p>
      </xdr:txBody>
    </xdr:sp>
    <xdr:clientData/>
  </xdr:twoCellAnchor>
  <xdr:twoCellAnchor>
    <xdr:from>
      <xdr:col>13</xdr:col>
      <xdr:colOff>28575</xdr:colOff>
      <xdr:row>4</xdr:row>
      <xdr:rowOff>0</xdr:rowOff>
    </xdr:from>
    <xdr:to>
      <xdr:col>23</xdr:col>
      <xdr:colOff>161925</xdr:colOff>
      <xdr:row>20</xdr:row>
      <xdr:rowOff>28575</xdr:rowOff>
    </xdr:to>
    <xdr:sp>
      <xdr:nvSpPr>
        <xdr:cNvPr id="4" name="Text 6"/>
        <xdr:cNvSpPr txBox="1">
          <a:spLocks noChangeArrowheads="1"/>
        </xdr:cNvSpPr>
      </xdr:nvSpPr>
      <xdr:spPr>
        <a:xfrm>
          <a:off x="7096125" y="790575"/>
          <a:ext cx="6229350" cy="267652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I. Performance Review</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SAE programs vary widely.  To fairly compare your accomplishments with other applicants, we need to know how you got started, the help that you may have received along the way and your plans for the future.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performance review section should be supported by details provided in the remainder of the application.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Getting Started in this Activity: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Briefly describe your SAE as it is related to this proficiency area.  Describe how you started in this proficiency area. What interested and motivated you to begin?
</a:t>
          </a:r>
          <a:r>
            <a:rPr lang="en-US" cap="none" sz="1000" b="0" i="0" u="none" baseline="0">
              <a:solidFill>
                <a:srgbClr val="000000"/>
              </a:solidFill>
              <a:latin typeface="Arial"/>
              <a:ea typeface="Arial"/>
              <a:cs typeface="Arial"/>
            </a:rPr>
            <a:t>This is the first impression the judges have of your program and application. Make it interesting and informative.  Think back to when you first started with this enterprise, what happened? Did any particular person or event spur your interest?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When you first got started in this proficiency area, what 2 or 3 goals and objectives did you plan to achieve at this point in your development? Setting goals is very important in successful programs.  Did you have a goal when you first started?  What did you want to accomplish by this point in your program?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13</xdr:col>
      <xdr:colOff>9525</xdr:colOff>
      <xdr:row>38</xdr:row>
      <xdr:rowOff>9525</xdr:rowOff>
    </xdr:from>
    <xdr:to>
      <xdr:col>23</xdr:col>
      <xdr:colOff>142875</xdr:colOff>
      <xdr:row>45</xdr:row>
      <xdr:rowOff>9525</xdr:rowOff>
    </xdr:to>
    <xdr:sp>
      <xdr:nvSpPr>
        <xdr:cNvPr id="5" name="Text 7"/>
        <xdr:cNvSpPr txBox="1">
          <a:spLocks noChangeArrowheads="1"/>
        </xdr:cNvSpPr>
      </xdr:nvSpPr>
      <xdr:spPr>
        <a:xfrm>
          <a:off x="7077075" y="6419850"/>
          <a:ext cx="6229350" cy="124777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B. Progress: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Describe any special advantage or disadvantages that had a major impact on your achievements in your supervised agricultural experience program.
</a:t>
          </a:r>
          <a:r>
            <a:rPr lang="en-US" cap="none" sz="1000" b="0" i="0" u="none" baseline="0">
              <a:solidFill>
                <a:srgbClr val="000000"/>
              </a:solidFill>
              <a:latin typeface="Arial"/>
              <a:ea typeface="Arial"/>
              <a:cs typeface="Arial"/>
            </a:rPr>
            <a:t>There are circumstances, like where you live, facilities at school or community, or your parents’ occupation, that might be considered advantages or disadvantages. Natural disasters such as floods or drought might be considered disadvantages.  Make certain that you explain any unique or questionable situation that impacts your SAE.  Describe how any such circumstances have impacted your achievements.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editAs="oneCell">
    <xdr:from>
      <xdr:col>0</xdr:col>
      <xdr:colOff>28575</xdr:colOff>
      <xdr:row>56</xdr:row>
      <xdr:rowOff>0</xdr:rowOff>
    </xdr:from>
    <xdr:to>
      <xdr:col>1</xdr:col>
      <xdr:colOff>28575</xdr:colOff>
      <xdr:row>57</xdr:row>
      <xdr:rowOff>19050</xdr:rowOff>
    </xdr:to>
    <xdr:pic>
      <xdr:nvPicPr>
        <xdr:cNvPr id="6" name="Picture 7"/>
        <xdr:cNvPicPr preferRelativeResize="1">
          <a:picLocks noChangeAspect="1"/>
        </xdr:cNvPicPr>
      </xdr:nvPicPr>
      <xdr:blipFill>
        <a:blip r:embed="rId1"/>
        <a:stretch>
          <a:fillRect/>
        </a:stretch>
      </xdr:blipFill>
      <xdr:spPr>
        <a:xfrm>
          <a:off x="28575" y="9401175"/>
          <a:ext cx="180975" cy="180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161925</xdr:colOff>
      <xdr:row>4</xdr:row>
      <xdr:rowOff>28575</xdr:rowOff>
    </xdr:from>
    <xdr:to>
      <xdr:col>12</xdr:col>
      <xdr:colOff>0</xdr:colOff>
      <xdr:row>14</xdr:row>
      <xdr:rowOff>76200</xdr:rowOff>
    </xdr:to>
    <xdr:sp fLocksText="0">
      <xdr:nvSpPr>
        <xdr:cNvPr id="1" name="Text 1"/>
        <xdr:cNvSpPr txBox="1">
          <a:spLocks noChangeArrowheads="1"/>
        </xdr:cNvSpPr>
      </xdr:nvSpPr>
      <xdr:spPr>
        <a:xfrm>
          <a:off x="342900" y="885825"/>
          <a:ext cx="6115050" cy="16668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editAs="absolute">
    <xdr:from>
      <xdr:col>2</xdr:col>
      <xdr:colOff>0</xdr:colOff>
      <xdr:row>16</xdr:row>
      <xdr:rowOff>76200</xdr:rowOff>
    </xdr:from>
    <xdr:to>
      <xdr:col>11</xdr:col>
      <xdr:colOff>733425</xdr:colOff>
      <xdr:row>25</xdr:row>
      <xdr:rowOff>114300</xdr:rowOff>
    </xdr:to>
    <xdr:sp fLocksText="0">
      <xdr:nvSpPr>
        <xdr:cNvPr id="2" name="Text 2"/>
        <xdr:cNvSpPr txBox="1">
          <a:spLocks noChangeArrowheads="1"/>
        </xdr:cNvSpPr>
      </xdr:nvSpPr>
      <xdr:spPr>
        <a:xfrm>
          <a:off x="361950" y="2895600"/>
          <a:ext cx="6086475" cy="14954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editAs="absolute">
    <xdr:from>
      <xdr:col>2</xdr:col>
      <xdr:colOff>0</xdr:colOff>
      <xdr:row>29</xdr:row>
      <xdr:rowOff>57150</xdr:rowOff>
    </xdr:from>
    <xdr:to>
      <xdr:col>12</xdr:col>
      <xdr:colOff>0</xdr:colOff>
      <xdr:row>39</xdr:row>
      <xdr:rowOff>85725</xdr:rowOff>
    </xdr:to>
    <xdr:sp fLocksText="0">
      <xdr:nvSpPr>
        <xdr:cNvPr id="3" name="Text 3"/>
        <xdr:cNvSpPr txBox="1">
          <a:spLocks noChangeArrowheads="1"/>
        </xdr:cNvSpPr>
      </xdr:nvSpPr>
      <xdr:spPr>
        <a:xfrm>
          <a:off x="361950" y="5057775"/>
          <a:ext cx="6096000" cy="16478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 DO NOT LEAVE THIS BOX BLANK!</a:t>
          </a:r>
          <a:r>
            <a:rPr lang="en-US" cap="none" sz="1000" b="0" i="0" u="none" baseline="0">
              <a:solidFill>
                <a:srgbClr val="000000"/>
              </a:solidFill>
              <a:latin typeface="Arial"/>
              <a:ea typeface="Arial"/>
              <a:cs typeface="Arial"/>
            </a:rPr>
            <a:t> The text field will collapse.</a:t>
          </a:r>
          <a:r>
            <a:rPr lang="en-US" cap="none" sz="1000" b="0" i="0" u="none" baseline="0">
              <a:solidFill>
                <a:srgbClr val="000000"/>
              </a:solidFill>
              <a:latin typeface="Arial"/>
              <a:ea typeface="Arial"/>
              <a:cs typeface="Arial"/>
            </a:rPr>
            <a:t>&gt;&gt;</a:t>
          </a:r>
        </a:p>
      </xdr:txBody>
    </xdr:sp>
    <xdr:clientData/>
  </xdr:twoCellAnchor>
  <xdr:twoCellAnchor editAs="absolute">
    <xdr:from>
      <xdr:col>2</xdr:col>
      <xdr:colOff>9525</xdr:colOff>
      <xdr:row>42</xdr:row>
      <xdr:rowOff>85725</xdr:rowOff>
    </xdr:from>
    <xdr:to>
      <xdr:col>11</xdr:col>
      <xdr:colOff>723900</xdr:colOff>
      <xdr:row>53</xdr:row>
      <xdr:rowOff>19050</xdr:rowOff>
    </xdr:to>
    <xdr:sp fLocksText="0">
      <xdr:nvSpPr>
        <xdr:cNvPr id="4" name="Text 4"/>
        <xdr:cNvSpPr txBox="1">
          <a:spLocks noChangeArrowheads="1"/>
        </xdr:cNvSpPr>
      </xdr:nvSpPr>
      <xdr:spPr>
        <a:xfrm>
          <a:off x="371475" y="7229475"/>
          <a:ext cx="6067425" cy="17145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 DO</a:t>
          </a:r>
          <a:r>
            <a:rPr lang="en-US" cap="none" sz="1000" b="0" i="0" u="none" baseline="0">
              <a:solidFill>
                <a:srgbClr val="000000"/>
              </a:solidFill>
              <a:latin typeface="Arial"/>
              <a:ea typeface="Arial"/>
              <a:cs typeface="Arial"/>
            </a:rPr>
            <a:t> NOT LEAVE THIS BOX BLANK! The text field will collpase.</a:t>
          </a:r>
          <a:r>
            <a:rPr lang="en-US" cap="none" sz="1000" b="0" i="0" u="none" baseline="0">
              <a:solidFill>
                <a:srgbClr val="000000"/>
              </a:solidFill>
              <a:latin typeface="Arial"/>
              <a:ea typeface="Arial"/>
              <a:cs typeface="Arial"/>
            </a:rPr>
            <a:t>&gt;&gt;</a:t>
          </a:r>
        </a:p>
      </xdr:txBody>
    </xdr:sp>
    <xdr:clientData/>
  </xdr:twoCellAnchor>
  <xdr:twoCellAnchor editAs="oneCell">
    <xdr:from>
      <xdr:col>0</xdr:col>
      <xdr:colOff>38100</xdr:colOff>
      <xdr:row>55</xdr:row>
      <xdr:rowOff>0</xdr:rowOff>
    </xdr:from>
    <xdr:to>
      <xdr:col>1</xdr:col>
      <xdr:colOff>38100</xdr:colOff>
      <xdr:row>56</xdr:row>
      <xdr:rowOff>19050</xdr:rowOff>
    </xdr:to>
    <xdr:pic>
      <xdr:nvPicPr>
        <xdr:cNvPr id="5" name="Picture 8"/>
        <xdr:cNvPicPr preferRelativeResize="1">
          <a:picLocks noChangeAspect="1"/>
        </xdr:cNvPicPr>
      </xdr:nvPicPr>
      <xdr:blipFill>
        <a:blip r:embed="rId1"/>
        <a:stretch>
          <a:fillRect/>
        </a:stretch>
      </xdr:blipFill>
      <xdr:spPr>
        <a:xfrm>
          <a:off x="38100" y="9248775"/>
          <a:ext cx="180975" cy="180975"/>
        </a:xfrm>
        <a:prstGeom prst="rect">
          <a:avLst/>
        </a:prstGeom>
        <a:noFill/>
        <a:ln w="9525" cmpd="sng">
          <a:noFill/>
        </a:ln>
      </xdr:spPr>
    </xdr:pic>
    <xdr:clientData/>
  </xdr:twoCellAnchor>
  <xdr:twoCellAnchor>
    <xdr:from>
      <xdr:col>12</xdr:col>
      <xdr:colOff>600075</xdr:colOff>
      <xdr:row>1</xdr:row>
      <xdr:rowOff>257175</xdr:rowOff>
    </xdr:from>
    <xdr:to>
      <xdr:col>23</xdr:col>
      <xdr:colOff>457200</xdr:colOff>
      <xdr:row>11</xdr:row>
      <xdr:rowOff>95250</xdr:rowOff>
    </xdr:to>
    <xdr:sp>
      <xdr:nvSpPr>
        <xdr:cNvPr id="6" name="Text 6"/>
        <xdr:cNvSpPr txBox="1">
          <a:spLocks noChangeArrowheads="1"/>
        </xdr:cNvSpPr>
      </xdr:nvSpPr>
      <xdr:spPr>
        <a:xfrm>
          <a:off x="7058025" y="485775"/>
          <a:ext cx="6562725" cy="160020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 B. Progress: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(Entrepreneurship only) Explain how items such as livestock, land, buildings, equipment, machinery, supplies and labor are obtained and utilized in this proficiency area.
</a:t>
          </a:r>
          <a:r>
            <a:rPr lang="en-US" cap="none" sz="1000" b="0" i="0" u="none" baseline="0">
              <a:solidFill>
                <a:srgbClr val="000000"/>
              </a:solidFill>
              <a:latin typeface="Arial"/>
              <a:ea typeface="Arial"/>
              <a:cs typeface="Arial"/>
            </a:rPr>
            <a:t>There are many ways to obtain assets:  working other jobs; loans; inheriting; exchanging labor or materials; or even bartering.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(Entrepreneurship only) Describe your marketing and merchandising plans for this proficiency award area.
</a:t>
          </a:r>
          <a:r>
            <a:rPr lang="en-US" cap="none" sz="1000" b="0" i="0" u="none" baseline="0">
              <a:solidFill>
                <a:srgbClr val="000000"/>
              </a:solidFill>
              <a:latin typeface="Arial"/>
              <a:ea typeface="Arial"/>
              <a:cs typeface="Arial"/>
            </a:rPr>
            <a:t>Explain how you promoted, sold and distributed your products.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p>
      </xdr:txBody>
    </xdr:sp>
    <xdr:clientData/>
  </xdr:twoCellAnchor>
  <xdr:twoCellAnchor>
    <xdr:from>
      <xdr:col>13</xdr:col>
      <xdr:colOff>28575</xdr:colOff>
      <xdr:row>27</xdr:row>
      <xdr:rowOff>9525</xdr:rowOff>
    </xdr:from>
    <xdr:to>
      <xdr:col>23</xdr:col>
      <xdr:colOff>495300</xdr:colOff>
      <xdr:row>37</xdr:row>
      <xdr:rowOff>47625</xdr:rowOff>
    </xdr:to>
    <xdr:sp>
      <xdr:nvSpPr>
        <xdr:cNvPr id="7" name="Text 7"/>
        <xdr:cNvSpPr txBox="1">
          <a:spLocks noChangeArrowheads="1"/>
        </xdr:cNvSpPr>
      </xdr:nvSpPr>
      <xdr:spPr>
        <a:xfrm>
          <a:off x="7096125" y="4648200"/>
          <a:ext cx="6562725" cy="169545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C. Analysis and Evaluation of Program: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Describe your level of achievement (skill level, progress towards your goals, etc.) in this award area, as related to your goals and objectives described on page 2, question 2.
</a:t>
          </a:r>
          <a:r>
            <a:rPr lang="en-US" cap="none" sz="1000" b="0" i="0" u="none" baseline="0">
              <a:solidFill>
                <a:srgbClr val="000000"/>
              </a:solidFill>
              <a:latin typeface="Arial"/>
              <a:ea typeface="Arial"/>
              <a:cs typeface="Arial"/>
            </a:rPr>
            <a:t>You will have learned many skills during your SAE.  In this section clarify how the skills you developed relate to your stated goals and objectives.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Describe the personal goals, educational goals and career goals you would like to achieve in the next ten years.  Where do you want to be in the future?  Be as specific as you can in describing each goal.
</a:t>
          </a:r>
          <a:r>
            <a:rPr lang="en-US" cap="none" sz="1000" b="0" i="0" u="none" baseline="0">
              <a:solidFill>
                <a:srgbClr val="000000"/>
              </a:solidFill>
              <a:latin typeface="Arial"/>
              <a:ea typeface="Arial"/>
              <a:cs typeface="Aria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8</xdr:row>
      <xdr:rowOff>19050</xdr:rowOff>
    </xdr:from>
    <xdr:to>
      <xdr:col>2</xdr:col>
      <xdr:colOff>1485900</xdr:colOff>
      <xdr:row>11</xdr:row>
      <xdr:rowOff>123825</xdr:rowOff>
    </xdr:to>
    <xdr:sp fLocksText="0">
      <xdr:nvSpPr>
        <xdr:cNvPr id="1" name="Text 2"/>
        <xdr:cNvSpPr txBox="1">
          <a:spLocks noChangeArrowheads="1"/>
        </xdr:cNvSpPr>
      </xdr:nvSpPr>
      <xdr:spPr>
        <a:xfrm>
          <a:off x="238125" y="1362075"/>
          <a:ext cx="2962275" cy="6762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 DO NOT LEAVE ANY OF</a:t>
          </a:r>
          <a:r>
            <a:rPr lang="en-US" cap="none" sz="1000" b="0" i="0" u="none" baseline="0">
              <a:solidFill>
                <a:srgbClr val="000000"/>
              </a:solidFill>
              <a:latin typeface="Arial"/>
              <a:ea typeface="Arial"/>
              <a:cs typeface="Arial"/>
            </a:rPr>
            <a:t> THESE TEXT FIELDS BLANK.</a:t>
          </a:r>
          <a:r>
            <a:rPr lang="en-US" cap="none" sz="1000" b="0" i="0" u="none" baseline="0">
              <a:solidFill>
                <a:srgbClr val="000000"/>
              </a:solidFill>
              <a:latin typeface="Arial"/>
              <a:ea typeface="Arial"/>
              <a:cs typeface="Arial"/>
            </a:rPr>
            <a:t>&gt;&gt;</a:t>
          </a:r>
        </a:p>
      </xdr:txBody>
    </xdr:sp>
    <xdr:clientData/>
  </xdr:twoCellAnchor>
  <xdr:twoCellAnchor>
    <xdr:from>
      <xdr:col>1</xdr:col>
      <xdr:colOff>38100</xdr:colOff>
      <xdr:row>12</xdr:row>
      <xdr:rowOff>19050</xdr:rowOff>
    </xdr:from>
    <xdr:to>
      <xdr:col>2</xdr:col>
      <xdr:colOff>1485900</xdr:colOff>
      <xdr:row>15</xdr:row>
      <xdr:rowOff>123825</xdr:rowOff>
    </xdr:to>
    <xdr:sp fLocksText="0">
      <xdr:nvSpPr>
        <xdr:cNvPr id="2" name="Text 3"/>
        <xdr:cNvSpPr txBox="1">
          <a:spLocks noChangeArrowheads="1"/>
        </xdr:cNvSpPr>
      </xdr:nvSpPr>
      <xdr:spPr>
        <a:xfrm>
          <a:off x="238125" y="2124075"/>
          <a:ext cx="2962275" cy="6762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xdr:from>
      <xdr:col>1</xdr:col>
      <xdr:colOff>38100</xdr:colOff>
      <xdr:row>16</xdr:row>
      <xdr:rowOff>19050</xdr:rowOff>
    </xdr:from>
    <xdr:to>
      <xdr:col>2</xdr:col>
      <xdr:colOff>1485900</xdr:colOff>
      <xdr:row>19</xdr:row>
      <xdr:rowOff>123825</xdr:rowOff>
    </xdr:to>
    <xdr:sp fLocksText="0">
      <xdr:nvSpPr>
        <xdr:cNvPr id="3" name="Text 4"/>
        <xdr:cNvSpPr txBox="1">
          <a:spLocks noChangeArrowheads="1"/>
        </xdr:cNvSpPr>
      </xdr:nvSpPr>
      <xdr:spPr>
        <a:xfrm>
          <a:off x="238125" y="2886075"/>
          <a:ext cx="2962275" cy="6762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xdr:from>
      <xdr:col>1</xdr:col>
      <xdr:colOff>38100</xdr:colOff>
      <xdr:row>20</xdr:row>
      <xdr:rowOff>19050</xdr:rowOff>
    </xdr:from>
    <xdr:to>
      <xdr:col>2</xdr:col>
      <xdr:colOff>1485900</xdr:colOff>
      <xdr:row>23</xdr:row>
      <xdr:rowOff>123825</xdr:rowOff>
    </xdr:to>
    <xdr:sp fLocksText="0">
      <xdr:nvSpPr>
        <xdr:cNvPr id="4" name="Text 5"/>
        <xdr:cNvSpPr txBox="1">
          <a:spLocks noChangeArrowheads="1"/>
        </xdr:cNvSpPr>
      </xdr:nvSpPr>
      <xdr:spPr>
        <a:xfrm>
          <a:off x="238125" y="3648075"/>
          <a:ext cx="2962275" cy="6762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xdr:from>
      <xdr:col>1</xdr:col>
      <xdr:colOff>38100</xdr:colOff>
      <xdr:row>24</xdr:row>
      <xdr:rowOff>19050</xdr:rowOff>
    </xdr:from>
    <xdr:to>
      <xdr:col>2</xdr:col>
      <xdr:colOff>1485900</xdr:colOff>
      <xdr:row>27</xdr:row>
      <xdr:rowOff>123825</xdr:rowOff>
    </xdr:to>
    <xdr:sp fLocksText="0">
      <xdr:nvSpPr>
        <xdr:cNvPr id="5" name="Text 6"/>
        <xdr:cNvSpPr txBox="1">
          <a:spLocks noChangeArrowheads="1"/>
        </xdr:cNvSpPr>
      </xdr:nvSpPr>
      <xdr:spPr>
        <a:xfrm>
          <a:off x="238125" y="4410075"/>
          <a:ext cx="2962275" cy="6762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xdr:from>
      <xdr:col>1</xdr:col>
      <xdr:colOff>38100</xdr:colOff>
      <xdr:row>28</xdr:row>
      <xdr:rowOff>19050</xdr:rowOff>
    </xdr:from>
    <xdr:to>
      <xdr:col>2</xdr:col>
      <xdr:colOff>1485900</xdr:colOff>
      <xdr:row>31</xdr:row>
      <xdr:rowOff>123825</xdr:rowOff>
    </xdr:to>
    <xdr:sp fLocksText="0">
      <xdr:nvSpPr>
        <xdr:cNvPr id="6" name="Text 7"/>
        <xdr:cNvSpPr txBox="1">
          <a:spLocks noChangeArrowheads="1"/>
        </xdr:cNvSpPr>
      </xdr:nvSpPr>
      <xdr:spPr>
        <a:xfrm>
          <a:off x="238125" y="5172075"/>
          <a:ext cx="2962275" cy="6762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xdr:from>
      <xdr:col>1</xdr:col>
      <xdr:colOff>38100</xdr:colOff>
      <xdr:row>32</xdr:row>
      <xdr:rowOff>19050</xdr:rowOff>
    </xdr:from>
    <xdr:to>
      <xdr:col>2</xdr:col>
      <xdr:colOff>1485900</xdr:colOff>
      <xdr:row>35</xdr:row>
      <xdr:rowOff>123825</xdr:rowOff>
    </xdr:to>
    <xdr:sp fLocksText="0">
      <xdr:nvSpPr>
        <xdr:cNvPr id="7" name="Text 8"/>
        <xdr:cNvSpPr txBox="1">
          <a:spLocks noChangeArrowheads="1"/>
        </xdr:cNvSpPr>
      </xdr:nvSpPr>
      <xdr:spPr>
        <a:xfrm>
          <a:off x="238125" y="5934075"/>
          <a:ext cx="2962275" cy="6762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xdr:from>
      <xdr:col>1</xdr:col>
      <xdr:colOff>38100</xdr:colOff>
      <xdr:row>36</xdr:row>
      <xdr:rowOff>19050</xdr:rowOff>
    </xdr:from>
    <xdr:to>
      <xdr:col>2</xdr:col>
      <xdr:colOff>1485900</xdr:colOff>
      <xdr:row>39</xdr:row>
      <xdr:rowOff>123825</xdr:rowOff>
    </xdr:to>
    <xdr:sp fLocksText="0">
      <xdr:nvSpPr>
        <xdr:cNvPr id="8" name="Text 9"/>
        <xdr:cNvSpPr txBox="1">
          <a:spLocks noChangeArrowheads="1"/>
        </xdr:cNvSpPr>
      </xdr:nvSpPr>
      <xdr:spPr>
        <a:xfrm>
          <a:off x="238125" y="6696075"/>
          <a:ext cx="2962275" cy="6762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xdr:from>
      <xdr:col>1</xdr:col>
      <xdr:colOff>38100</xdr:colOff>
      <xdr:row>40</xdr:row>
      <xdr:rowOff>19050</xdr:rowOff>
    </xdr:from>
    <xdr:to>
      <xdr:col>2</xdr:col>
      <xdr:colOff>1485900</xdr:colOff>
      <xdr:row>43</xdr:row>
      <xdr:rowOff>123825</xdr:rowOff>
    </xdr:to>
    <xdr:sp fLocksText="0">
      <xdr:nvSpPr>
        <xdr:cNvPr id="9" name="Text 11"/>
        <xdr:cNvSpPr txBox="1">
          <a:spLocks noChangeArrowheads="1"/>
        </xdr:cNvSpPr>
      </xdr:nvSpPr>
      <xdr:spPr>
        <a:xfrm>
          <a:off x="238125" y="7458075"/>
          <a:ext cx="2962275" cy="6762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xdr:from>
      <xdr:col>1</xdr:col>
      <xdr:colOff>38100</xdr:colOff>
      <xdr:row>44</xdr:row>
      <xdr:rowOff>19050</xdr:rowOff>
    </xdr:from>
    <xdr:to>
      <xdr:col>2</xdr:col>
      <xdr:colOff>1485900</xdr:colOff>
      <xdr:row>47</xdr:row>
      <xdr:rowOff>123825</xdr:rowOff>
    </xdr:to>
    <xdr:sp fLocksText="0">
      <xdr:nvSpPr>
        <xdr:cNvPr id="10" name="Text 12"/>
        <xdr:cNvSpPr txBox="1">
          <a:spLocks noChangeArrowheads="1"/>
        </xdr:cNvSpPr>
      </xdr:nvSpPr>
      <xdr:spPr>
        <a:xfrm>
          <a:off x="238125" y="8220075"/>
          <a:ext cx="2962275" cy="6762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xdr:from>
      <xdr:col>4</xdr:col>
      <xdr:colOff>38100</xdr:colOff>
      <xdr:row>8</xdr:row>
      <xdr:rowOff>19050</xdr:rowOff>
    </xdr:from>
    <xdr:to>
      <xdr:col>5</xdr:col>
      <xdr:colOff>1485900</xdr:colOff>
      <xdr:row>11</xdr:row>
      <xdr:rowOff>123825</xdr:rowOff>
    </xdr:to>
    <xdr:sp fLocksText="0">
      <xdr:nvSpPr>
        <xdr:cNvPr id="11" name="Text 13"/>
        <xdr:cNvSpPr txBox="1">
          <a:spLocks noChangeArrowheads="1"/>
        </xdr:cNvSpPr>
      </xdr:nvSpPr>
      <xdr:spPr>
        <a:xfrm>
          <a:off x="3467100" y="1362075"/>
          <a:ext cx="2962275" cy="6762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xdr:from>
      <xdr:col>4</xdr:col>
      <xdr:colOff>38100</xdr:colOff>
      <xdr:row>12</xdr:row>
      <xdr:rowOff>19050</xdr:rowOff>
    </xdr:from>
    <xdr:to>
      <xdr:col>5</xdr:col>
      <xdr:colOff>1485900</xdr:colOff>
      <xdr:row>15</xdr:row>
      <xdr:rowOff>123825</xdr:rowOff>
    </xdr:to>
    <xdr:sp fLocksText="0">
      <xdr:nvSpPr>
        <xdr:cNvPr id="12" name="Text 14"/>
        <xdr:cNvSpPr txBox="1">
          <a:spLocks noChangeArrowheads="1"/>
        </xdr:cNvSpPr>
      </xdr:nvSpPr>
      <xdr:spPr>
        <a:xfrm>
          <a:off x="3467100" y="2124075"/>
          <a:ext cx="2962275" cy="6762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xdr:from>
      <xdr:col>4</xdr:col>
      <xdr:colOff>38100</xdr:colOff>
      <xdr:row>16</xdr:row>
      <xdr:rowOff>19050</xdr:rowOff>
    </xdr:from>
    <xdr:to>
      <xdr:col>5</xdr:col>
      <xdr:colOff>1485900</xdr:colOff>
      <xdr:row>19</xdr:row>
      <xdr:rowOff>123825</xdr:rowOff>
    </xdr:to>
    <xdr:sp fLocksText="0">
      <xdr:nvSpPr>
        <xdr:cNvPr id="13" name="Text 15"/>
        <xdr:cNvSpPr txBox="1">
          <a:spLocks noChangeArrowheads="1"/>
        </xdr:cNvSpPr>
      </xdr:nvSpPr>
      <xdr:spPr>
        <a:xfrm>
          <a:off x="3467100" y="2886075"/>
          <a:ext cx="2962275" cy="6762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xdr:from>
      <xdr:col>4</xdr:col>
      <xdr:colOff>38100</xdr:colOff>
      <xdr:row>20</xdr:row>
      <xdr:rowOff>19050</xdr:rowOff>
    </xdr:from>
    <xdr:to>
      <xdr:col>5</xdr:col>
      <xdr:colOff>1485900</xdr:colOff>
      <xdr:row>23</xdr:row>
      <xdr:rowOff>123825</xdr:rowOff>
    </xdr:to>
    <xdr:sp fLocksText="0">
      <xdr:nvSpPr>
        <xdr:cNvPr id="14" name="Text 16"/>
        <xdr:cNvSpPr txBox="1">
          <a:spLocks noChangeArrowheads="1"/>
        </xdr:cNvSpPr>
      </xdr:nvSpPr>
      <xdr:spPr>
        <a:xfrm>
          <a:off x="3467100" y="3648075"/>
          <a:ext cx="2962275" cy="6762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xdr:from>
      <xdr:col>4</xdr:col>
      <xdr:colOff>38100</xdr:colOff>
      <xdr:row>24</xdr:row>
      <xdr:rowOff>19050</xdr:rowOff>
    </xdr:from>
    <xdr:to>
      <xdr:col>5</xdr:col>
      <xdr:colOff>1485900</xdr:colOff>
      <xdr:row>27</xdr:row>
      <xdr:rowOff>123825</xdr:rowOff>
    </xdr:to>
    <xdr:sp fLocksText="0">
      <xdr:nvSpPr>
        <xdr:cNvPr id="15" name="Text 17"/>
        <xdr:cNvSpPr txBox="1">
          <a:spLocks noChangeArrowheads="1"/>
        </xdr:cNvSpPr>
      </xdr:nvSpPr>
      <xdr:spPr>
        <a:xfrm>
          <a:off x="3467100" y="4410075"/>
          <a:ext cx="2962275" cy="6762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xdr:from>
      <xdr:col>4</xdr:col>
      <xdr:colOff>38100</xdr:colOff>
      <xdr:row>28</xdr:row>
      <xdr:rowOff>19050</xdr:rowOff>
    </xdr:from>
    <xdr:to>
      <xdr:col>5</xdr:col>
      <xdr:colOff>1485900</xdr:colOff>
      <xdr:row>31</xdr:row>
      <xdr:rowOff>123825</xdr:rowOff>
    </xdr:to>
    <xdr:sp fLocksText="0">
      <xdr:nvSpPr>
        <xdr:cNvPr id="16" name="Text 18"/>
        <xdr:cNvSpPr txBox="1">
          <a:spLocks noChangeArrowheads="1"/>
        </xdr:cNvSpPr>
      </xdr:nvSpPr>
      <xdr:spPr>
        <a:xfrm>
          <a:off x="3467100" y="5172075"/>
          <a:ext cx="2962275" cy="6762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xdr:from>
      <xdr:col>4</xdr:col>
      <xdr:colOff>38100</xdr:colOff>
      <xdr:row>32</xdr:row>
      <xdr:rowOff>19050</xdr:rowOff>
    </xdr:from>
    <xdr:to>
      <xdr:col>5</xdr:col>
      <xdr:colOff>1485900</xdr:colOff>
      <xdr:row>35</xdr:row>
      <xdr:rowOff>123825</xdr:rowOff>
    </xdr:to>
    <xdr:sp fLocksText="0">
      <xdr:nvSpPr>
        <xdr:cNvPr id="17" name="Text 19"/>
        <xdr:cNvSpPr txBox="1">
          <a:spLocks noChangeArrowheads="1"/>
        </xdr:cNvSpPr>
      </xdr:nvSpPr>
      <xdr:spPr>
        <a:xfrm>
          <a:off x="3467100" y="5934075"/>
          <a:ext cx="2962275" cy="6762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xdr:from>
      <xdr:col>4</xdr:col>
      <xdr:colOff>38100</xdr:colOff>
      <xdr:row>36</xdr:row>
      <xdr:rowOff>19050</xdr:rowOff>
    </xdr:from>
    <xdr:to>
      <xdr:col>5</xdr:col>
      <xdr:colOff>1485900</xdr:colOff>
      <xdr:row>39</xdr:row>
      <xdr:rowOff>123825</xdr:rowOff>
    </xdr:to>
    <xdr:sp fLocksText="0">
      <xdr:nvSpPr>
        <xdr:cNvPr id="18" name="Text 20"/>
        <xdr:cNvSpPr txBox="1">
          <a:spLocks noChangeArrowheads="1"/>
        </xdr:cNvSpPr>
      </xdr:nvSpPr>
      <xdr:spPr>
        <a:xfrm>
          <a:off x="3467100" y="6696075"/>
          <a:ext cx="2962275" cy="6762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xdr:from>
      <xdr:col>4</xdr:col>
      <xdr:colOff>38100</xdr:colOff>
      <xdr:row>40</xdr:row>
      <xdr:rowOff>19050</xdr:rowOff>
    </xdr:from>
    <xdr:to>
      <xdr:col>5</xdr:col>
      <xdr:colOff>1485900</xdr:colOff>
      <xdr:row>43</xdr:row>
      <xdr:rowOff>123825</xdr:rowOff>
    </xdr:to>
    <xdr:sp fLocksText="0">
      <xdr:nvSpPr>
        <xdr:cNvPr id="19" name="Text 21"/>
        <xdr:cNvSpPr txBox="1">
          <a:spLocks noChangeArrowheads="1"/>
        </xdr:cNvSpPr>
      </xdr:nvSpPr>
      <xdr:spPr>
        <a:xfrm>
          <a:off x="3467100" y="7458075"/>
          <a:ext cx="2962275" cy="6762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xdr:from>
      <xdr:col>4</xdr:col>
      <xdr:colOff>38100</xdr:colOff>
      <xdr:row>44</xdr:row>
      <xdr:rowOff>19050</xdr:rowOff>
    </xdr:from>
    <xdr:to>
      <xdr:col>5</xdr:col>
      <xdr:colOff>1485900</xdr:colOff>
      <xdr:row>47</xdr:row>
      <xdr:rowOff>123825</xdr:rowOff>
    </xdr:to>
    <xdr:sp fLocksText="0">
      <xdr:nvSpPr>
        <xdr:cNvPr id="20" name="Text 22"/>
        <xdr:cNvSpPr txBox="1">
          <a:spLocks noChangeArrowheads="1"/>
        </xdr:cNvSpPr>
      </xdr:nvSpPr>
      <xdr:spPr>
        <a:xfrm>
          <a:off x="3467100" y="8220075"/>
          <a:ext cx="2962275" cy="67627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&lt;&lt;Highlight this entire line with your mouse and then immediately begin typing your own text.&gt;&gt;</a:t>
          </a:r>
        </a:p>
      </xdr:txBody>
    </xdr:sp>
    <xdr:clientData/>
  </xdr:twoCellAnchor>
  <xdr:twoCellAnchor>
    <xdr:from>
      <xdr:col>6</xdr:col>
      <xdr:colOff>561975</xdr:colOff>
      <xdr:row>5</xdr:row>
      <xdr:rowOff>28575</xdr:rowOff>
    </xdr:from>
    <xdr:to>
      <xdr:col>16</xdr:col>
      <xdr:colOff>209550</xdr:colOff>
      <xdr:row>32</xdr:row>
      <xdr:rowOff>161925</xdr:rowOff>
    </xdr:to>
    <xdr:sp>
      <xdr:nvSpPr>
        <xdr:cNvPr id="21" name="Text 23"/>
        <xdr:cNvSpPr txBox="1">
          <a:spLocks noChangeArrowheads="1"/>
        </xdr:cNvSpPr>
      </xdr:nvSpPr>
      <xdr:spPr>
        <a:xfrm>
          <a:off x="7019925" y="1009650"/>
          <a:ext cx="5743575" cy="5067300"/>
        </a:xfrm>
        <a:prstGeom prst="rect">
          <a:avLst/>
        </a:prstGeom>
        <a:solidFill>
          <a:srgbClr val="FFFFCC"/>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D. Skills, Competencies, and Knowledge: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These are the abilities you have developed or things that you can do as a result of the training and experiences received through the agricultural educational and SAE programs.  You have gained many skills and competencies, but you are to only list your BEST 10. 
</a:t>
          </a:r>
          <a:r>
            <a:rPr lang="en-US" cap="none" sz="1000" b="0" i="0" u="none" baseline="0">
              <a:solidFill>
                <a:srgbClr val="000000"/>
              </a:solidFill>
              <a:latin typeface="Arial"/>
              <a:ea typeface="Arial"/>
              <a:cs typeface="Arial"/>
            </a:rPr>
            <a:t>
</a:t>
          </a:r>
          <a:r>
            <a:rPr lang="en-US" cap="none" sz="1000" b="1" i="0" u="none" baseline="0">
              <a:solidFill>
                <a:srgbClr val="0000FF"/>
              </a:solidFill>
              <a:latin typeface="Arial"/>
              <a:ea typeface="Arial"/>
              <a:cs typeface="Arial"/>
            </a:rPr>
            <a:t>Special Tip:</a:t>
          </a:r>
          <a:r>
            <a:rPr lang="en-US" cap="none" sz="1000" b="0" i="0" u="none" baseline="0">
              <a:solidFill>
                <a:srgbClr val="0000FF"/>
              </a:solidFill>
              <a:latin typeface="Arial"/>
              <a:ea typeface="Arial"/>
              <a:cs typeface="Arial"/>
            </a:rPr>
            <a:t> </a:t>
          </a:r>
          <a:r>
            <a:rPr lang="en-US" cap="none" sz="1000" b="0" i="0" u="none" baseline="0">
              <a:solidFill>
                <a:srgbClr val="000000"/>
              </a:solidFill>
              <a:latin typeface="Arial"/>
              <a:ea typeface="Arial"/>
              <a:cs typeface="Arial"/>
            </a:rPr>
            <a:t>Do not write a narrative on a specific skill or competency.  Simply state the skill or competency, and then indicate the specific contribution that it made to your success.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Examples:</a:t>
          </a:r>
          <a:r>
            <a:rPr lang="en-US" cap="none" sz="1000" b="0" i="0" u="none" baseline="0">
              <a:solidFill>
                <a:srgbClr val="000000"/>
              </a:solidFill>
              <a:latin typeface="Arial"/>
              <a:ea typeface="Arial"/>
              <a:cs typeface="Arial"/>
            </a:rPr>
            <a:t>
</a:t>
          </a:r>
          <a:r>
            <a:rPr lang="en-US" cap="none" sz="1000" b="1" i="0" u="none" baseline="0">
              <a:solidFill>
                <a:srgbClr val="0000FF"/>
              </a:solidFill>
              <a:latin typeface="Arial"/>
              <a:ea typeface="Arial"/>
              <a:cs typeface="Arial"/>
            </a:rPr>
            <a:t>Skills, Competencies, and Knowledge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Used hormones to regulate plant growth.
</a:t>
          </a:r>
          <a:r>
            <a:rPr lang="en-US" cap="none" sz="1000" b="1" i="0" u="none" baseline="0">
              <a:solidFill>
                <a:srgbClr val="0000FF"/>
              </a:solidFill>
              <a:latin typeface="Arial"/>
              <a:ea typeface="Arial"/>
              <a:cs typeface="Arial"/>
            </a:rPr>
            <a:t>Contributions to Success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By reducing the time required to reach maturity, I was able to market 2 weeks earlier than in previous years. I increased the number of potted plants sold by 10 percent. 
</a:t>
          </a:r>
          <a:r>
            <a:rPr lang="en-US" cap="none" sz="1000" b="0" i="0" u="none" baseline="0">
              <a:solidFill>
                <a:srgbClr val="000000"/>
              </a:solidFill>
              <a:latin typeface="Arial"/>
              <a:ea typeface="Arial"/>
              <a:cs typeface="Arial"/>
            </a:rPr>
            <a:t>
</a:t>
          </a:r>
          <a:r>
            <a:rPr lang="en-US" cap="none" sz="1000" b="1" i="0" u="none" baseline="0">
              <a:solidFill>
                <a:srgbClr val="0000FF"/>
              </a:solidFill>
              <a:latin typeface="Arial"/>
              <a:ea typeface="Arial"/>
              <a:cs typeface="Arial"/>
            </a:rPr>
            <a:t>Skills, Competencies, and Knowledge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I’ve developed the ability to match fertilizer use with yield goals.  
</a:t>
          </a:r>
          <a:r>
            <a:rPr lang="en-US" cap="none" sz="1000" b="1" i="0" u="none" baseline="0">
              <a:solidFill>
                <a:srgbClr val="0000FF"/>
              </a:solidFill>
              <a:latin typeface="Arial"/>
              <a:ea typeface="Arial"/>
              <a:cs typeface="Arial"/>
            </a:rPr>
            <a:t>Contributions to Success</a:t>
          </a:r>
          <a:r>
            <a:rPr lang="en-US" cap="none" sz="1000" b="1" i="0" u="none"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Fertilized corn according to yield goal and soil test and achieved an average yield per acre of 169 bushels on 111 acres.
</a:t>
          </a:r>
          <a:r>
            <a:rPr lang="en-US" cap="none" sz="1000" b="0" i="0" u="none" baseline="0">
              <a:solidFill>
                <a:srgbClr val="000000"/>
              </a:solidFill>
              <a:latin typeface="Arial"/>
              <a:ea typeface="Arial"/>
              <a:cs typeface="Arial"/>
            </a:rPr>
            <a:t>
</a:t>
          </a:r>
          <a:r>
            <a:rPr lang="en-US" cap="none" sz="1000" b="1" i="0" u="none" baseline="0">
              <a:solidFill>
                <a:srgbClr val="0000FF"/>
              </a:solidFill>
              <a:latin typeface="Arial"/>
              <a:ea typeface="Arial"/>
              <a:cs typeface="Arial"/>
            </a:rPr>
            <a:t>Skills, Competencies and Knowledge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Topped and shaped Christmas trees to meet customer demands for high quality consumer products
</a:t>
          </a:r>
          <a:r>
            <a:rPr lang="en-US" cap="none" sz="1000" b="1" i="0" u="none" baseline="0">
              <a:solidFill>
                <a:srgbClr val="0000FF"/>
              </a:solidFill>
              <a:latin typeface="Arial"/>
              <a:ea typeface="Arial"/>
              <a:cs typeface="Arial"/>
            </a:rPr>
            <a:t>Contributions to Success</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Topped and shaped trees sold for $3 more per tree than unshaped trees.
</a:t>
          </a:r>
          <a:r>
            <a:rPr lang="en-US" cap="none" sz="1000" b="0" i="0" u="none" baseline="0">
              <a:solidFill>
                <a:srgbClr val="000000"/>
              </a:solidFill>
              <a:latin typeface="Arial"/>
              <a:ea typeface="Arial"/>
              <a:cs typeface="Arial"/>
            </a:rPr>
            <a:t>
</a:t>
          </a:r>
          <a:r>
            <a:rPr lang="en-US" cap="none" sz="1000" b="1" i="0" u="none" baseline="0">
              <a:solidFill>
                <a:srgbClr val="0000FF"/>
              </a:solidFill>
              <a:latin typeface="Arial"/>
              <a:ea typeface="Arial"/>
              <a:cs typeface="Arial"/>
            </a:rPr>
            <a:t>Skills, Competencies and Knowledge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Developed a plan for managing herd health. 
</a:t>
          </a:r>
          <a:r>
            <a:rPr lang="en-US" cap="none" sz="1000" b="1" i="0" u="none" baseline="0">
              <a:solidFill>
                <a:srgbClr val="0000FF"/>
              </a:solidFill>
              <a:latin typeface="Arial"/>
              <a:ea typeface="Arial"/>
              <a:cs typeface="Arial"/>
            </a:rPr>
            <a:t>Contributions to Success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Used insecticide ear tags to control flies and reduced the stress on cows, resulting in more milk for calves and an estimated 10 pound increase in weaning weight per calf.
</a:t>
          </a:r>
          <a:r>
            <a:rPr lang="en-US" cap="none" sz="1000" b="0" i="0" u="none" baseline="0">
              <a:solidFill>
                <a:srgbClr val="000000"/>
              </a:solidFill>
              <a:latin typeface="Arial"/>
              <a:ea typeface="Arial"/>
              <a:cs typeface="Arial"/>
            </a:rPr>
            <a:t>
</a:t>
          </a:r>
        </a:p>
      </xdr:txBody>
    </xdr:sp>
    <xdr:clientData/>
  </xdr:twoCellAnchor>
  <xdr:twoCellAnchor editAs="oneCell">
    <xdr:from>
      <xdr:col>0</xdr:col>
      <xdr:colOff>28575</xdr:colOff>
      <xdr:row>49</xdr:row>
      <xdr:rowOff>152400</xdr:rowOff>
    </xdr:from>
    <xdr:to>
      <xdr:col>1</xdr:col>
      <xdr:colOff>9525</xdr:colOff>
      <xdr:row>51</xdr:row>
      <xdr:rowOff>9525</xdr:rowOff>
    </xdr:to>
    <xdr:pic>
      <xdr:nvPicPr>
        <xdr:cNvPr id="22" name="Picture 8"/>
        <xdr:cNvPicPr preferRelativeResize="1">
          <a:picLocks noChangeAspect="1"/>
        </xdr:cNvPicPr>
      </xdr:nvPicPr>
      <xdr:blipFill>
        <a:blip r:embed="rId1"/>
        <a:stretch>
          <a:fillRect/>
        </a:stretch>
      </xdr:blipFill>
      <xdr:spPr>
        <a:xfrm>
          <a:off x="28575" y="9163050"/>
          <a:ext cx="180975" cy="180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54</xdr:row>
      <xdr:rowOff>9525</xdr:rowOff>
    </xdr:from>
    <xdr:to>
      <xdr:col>0</xdr:col>
      <xdr:colOff>200025</xdr:colOff>
      <xdr:row>55</xdr:row>
      <xdr:rowOff>28575</xdr:rowOff>
    </xdr:to>
    <xdr:pic>
      <xdr:nvPicPr>
        <xdr:cNvPr id="1" name="Picture 3"/>
        <xdr:cNvPicPr preferRelativeResize="1">
          <a:picLocks noChangeAspect="1"/>
        </xdr:cNvPicPr>
      </xdr:nvPicPr>
      <xdr:blipFill>
        <a:blip r:embed="rId1"/>
        <a:stretch>
          <a:fillRect/>
        </a:stretch>
      </xdr:blipFill>
      <xdr:spPr>
        <a:xfrm>
          <a:off x="19050" y="10267950"/>
          <a:ext cx="180975" cy="180975"/>
        </a:xfrm>
        <a:prstGeom prst="rect">
          <a:avLst/>
        </a:prstGeom>
        <a:noFill/>
        <a:ln w="9525" cmpd="sng">
          <a:noFill/>
        </a:ln>
      </xdr:spPr>
    </xdr:pic>
    <xdr:clientData/>
  </xdr:twoCellAnchor>
  <xdr:oneCellAnchor>
    <xdr:from>
      <xdr:col>8</xdr:col>
      <xdr:colOff>381000</xdr:colOff>
      <xdr:row>24</xdr:row>
      <xdr:rowOff>142875</xdr:rowOff>
    </xdr:from>
    <xdr:ext cx="76200" cy="200025"/>
    <xdr:sp fLocksText="0">
      <xdr:nvSpPr>
        <xdr:cNvPr id="2" name="Text 2"/>
        <xdr:cNvSpPr txBox="1">
          <a:spLocks noChangeArrowheads="1"/>
        </xdr:cNvSpPr>
      </xdr:nvSpPr>
      <xdr:spPr>
        <a:xfrm>
          <a:off x="5257800" y="45815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1</xdr:col>
      <xdr:colOff>0</xdr:colOff>
      <xdr:row>0</xdr:row>
      <xdr:rowOff>85725</xdr:rowOff>
    </xdr:from>
    <xdr:to>
      <xdr:col>7</xdr:col>
      <xdr:colOff>19050</xdr:colOff>
      <xdr:row>5</xdr:row>
      <xdr:rowOff>66675</xdr:rowOff>
    </xdr:to>
    <xdr:sp>
      <xdr:nvSpPr>
        <xdr:cNvPr id="3" name="Text 8"/>
        <xdr:cNvSpPr txBox="1">
          <a:spLocks noChangeArrowheads="1"/>
        </xdr:cNvSpPr>
      </xdr:nvSpPr>
      <xdr:spPr>
        <a:xfrm>
          <a:off x="752475" y="85725"/>
          <a:ext cx="3962400" cy="790575"/>
        </a:xfrm>
        <a:prstGeom prst="rect">
          <a:avLst/>
        </a:prstGeom>
        <a:solidFill>
          <a:srgbClr val="FFFF99"/>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FF"/>
              </a:solidFill>
              <a:latin typeface="Arial"/>
              <a:ea typeface="Arial"/>
              <a:cs typeface="Arial"/>
            </a:rPr>
            <a:t>SPECIAL NOTES BEFORE YOU BEGIN THIS PAGE: </a:t>
          </a:r>
          <a:r>
            <a:rPr lang="en-US" cap="none" sz="600" b="1"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Remember - NO DECIMALS!  Use Whole Numbers.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B. Do </a:t>
          </a:r>
          <a:r>
            <a:rPr lang="en-US" cap="none" sz="1200" b="1" i="0" u="sng" baseline="0">
              <a:solidFill>
                <a:srgbClr val="000000"/>
              </a:solidFill>
              <a:latin typeface="Arial"/>
              <a:ea typeface="Arial"/>
              <a:cs typeface="Arial"/>
            </a:rPr>
            <a:t>NOT</a:t>
          </a:r>
          <a:r>
            <a:rPr lang="en-US" cap="none" sz="1000" b="1" i="0" u="none" baseline="0">
              <a:solidFill>
                <a:srgbClr val="000000"/>
              </a:solidFill>
              <a:latin typeface="Arial"/>
              <a:ea typeface="Arial"/>
              <a:cs typeface="Arial"/>
            </a:rPr>
            <a:t> cut or copy and paste cells.
</a:t>
          </a:r>
        </a:p>
      </xdr:txBody>
    </xdr:sp>
    <xdr:clientData/>
  </xdr:twoCellAnchor>
  <xdr:twoCellAnchor>
    <xdr:from>
      <xdr:col>15</xdr:col>
      <xdr:colOff>133350</xdr:colOff>
      <xdr:row>0</xdr:row>
      <xdr:rowOff>47625</xdr:rowOff>
    </xdr:from>
    <xdr:to>
      <xdr:col>29</xdr:col>
      <xdr:colOff>476250</xdr:colOff>
      <xdr:row>68</xdr:row>
      <xdr:rowOff>0</xdr:rowOff>
    </xdr:to>
    <xdr:sp>
      <xdr:nvSpPr>
        <xdr:cNvPr id="4" name="Text 4"/>
        <xdr:cNvSpPr txBox="1">
          <a:spLocks noChangeArrowheads="1"/>
        </xdr:cNvSpPr>
      </xdr:nvSpPr>
      <xdr:spPr>
        <a:xfrm>
          <a:off x="6972300" y="47625"/>
          <a:ext cx="6543675" cy="12477750"/>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II. Inventory Related to this Proficiency Area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section should include both current/operating and non-current/capital inventory. Record all current/operating inventories in Section 1, and all non-current/capital non-depreciable inventories and land in Section 2 and non-current/capital depreciable inventories in Section 3.
</a:t>
          </a:r>
          <a:r>
            <a:rPr lang="en-US" cap="none" sz="1000" b="0" i="0" u="none" baseline="0">
              <a:solidFill>
                <a:srgbClr val="000000"/>
              </a:solidFill>
              <a:latin typeface="Arial"/>
              <a:ea typeface="Arial"/>
              <a:cs typeface="Arial"/>
            </a:rPr>
            <a:t>
</a:t>
          </a:r>
          <a:r>
            <a:rPr lang="en-US" cap="none" sz="1000" b="1" i="0" u="none" baseline="0">
              <a:solidFill>
                <a:srgbClr val="0000FF"/>
              </a:solidFill>
              <a:latin typeface="Arial"/>
              <a:ea typeface="Arial"/>
              <a:cs typeface="Arial"/>
            </a:rPr>
            <a:t>Special tip:</a:t>
          </a:r>
          <a:r>
            <a:rPr lang="en-US" cap="none" sz="1000" b="0" i="0" u="none" baseline="0">
              <a:solidFill>
                <a:srgbClr val="000000"/>
              </a:solidFill>
              <a:latin typeface="Arial"/>
              <a:ea typeface="Arial"/>
              <a:cs typeface="Arial"/>
            </a:rPr>
            <a:t> The totals for 1 and 2 must be the same as Section VI, line 1d and line 2a, respectively.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Beginning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refers to the date you started the SAE program on which this award application is based. 
</a:t>
          </a:r>
          <a:r>
            <a:rPr lang="en-US" cap="none" sz="1000" b="1" i="0" u="none" baseline="0">
              <a:solidFill>
                <a:srgbClr val="000000"/>
              </a:solidFill>
              <a:latin typeface="Arial"/>
              <a:ea typeface="Arial"/>
              <a:cs typeface="Arial"/>
            </a:rPr>
            <a:t>Ending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refers to December 31 of the last year included in this application.
</a:t>
          </a:r>
          <a:r>
            <a:rPr lang="en-US" cap="none" sz="1000" b="0" i="0" u="none" baseline="0">
              <a:solidFill>
                <a:srgbClr val="000000"/>
              </a:solidFill>
              <a:latin typeface="Arial"/>
              <a:ea typeface="Arial"/>
              <a:cs typeface="Arial"/>
            </a:rPr>
            <a:t>Total Value (A, B)
</a:t>
          </a:r>
          <a:r>
            <a:rPr lang="en-US" cap="none" sz="1000" b="0" i="0" u="none" baseline="0">
              <a:solidFill>
                <a:srgbClr val="000000"/>
              </a:solidFill>
              <a:latin typeface="Arial"/>
              <a:ea typeface="Arial"/>
              <a:cs typeface="Arial"/>
            </a:rPr>
            <a:t>The actual dollar value of specific inventory items you owned at the time you started this specific enterprise, and on December 31 of the last year covered by this application.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 Current/operating inventory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should be the market value of items that you intend to use or turn into cash in the next 12 months.  It should not be property that could be depreciated such as tractors, computers, or purchased breeding stock.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Candidate's investment in harvested &amp; growing crops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includes: crops that are owned, or owned in partnership by the candidate; crops being held for livestock feed or sale at a later date; crops that have not been harvested or are perennials, which maintain a field value. These crops are still on-hand as of December 31 of the year for which the application is submitted.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 Candidate's investment in feed, seed, fertilizer, chemicals, supplies and other current/operating assets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includes consumable items of livestock feed and veterinary supplies;
</a:t>
          </a:r>
          <a:r>
            <a:rPr lang="en-US" cap="none" sz="1000" b="0" i="0" u="none" baseline="0">
              <a:solidFill>
                <a:srgbClr val="000000"/>
              </a:solidFill>
              <a:latin typeface="Arial"/>
              <a:ea typeface="Arial"/>
              <a:cs typeface="Arial"/>
            </a:rPr>
            <a:t>crop supplies of potting soil, fertilizers, pesticides; and other supplies such as gas, oil, spare parts, etc.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 Candidate's investment in merchandise, crops and livestock purchased for resale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includes all items of inventory owned by the candidate that has been purchased for the purpose of reselling at a later date, which are on-hand as of December 31 of the year for which application is being submitted.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 Candidate's investment in raised market livestock and poultry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Includes all the home raised livestock and poultry owned by the candidate, which are on-hand as of December 31 of the year for which application is being submitted.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  Total Current/Operating Inventory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The total dollar value of all items of inventory owned by the candidate (lines 
</a:t>
          </a:r>
          <a:r>
            <a:rPr lang="en-US" cap="none" sz="1000" b="0" i="0" u="none" baseline="0">
              <a:solidFill>
                <a:srgbClr val="000000"/>
              </a:solidFill>
              <a:latin typeface="Arial"/>
              <a:ea typeface="Arial"/>
              <a:cs typeface="Arial"/>
            </a:rPr>
            <a:t>        a+b+c+d) for the Total Value (A) and Total Value (B) columns.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3.  Non-Current/Capital Non-Depreciable Inventory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Candidate's investment in non-depreciable draft, pleasure, and breeding livestock and poultry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Includes all draft, pleasure or breeding livestock and poultry owned by the  candidate, which are on-hand as of December 31 of the year for which application is being submitted.  These are animals that have not reached their maturity value (the point in which they start to decline in value), therefore they are non-depreciable at this point.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 Candidate's investment in land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Land values must be kept at purchase cost.  Increasing the value of land due to inflation will lead to an unrealistic earnings statement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 Total Non-Current/Capital Non-Depreciable Inventory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dollar value of all items of inventory owned by the candidate (lines a+b) for the Total Value (A) and Total Value (B) columns.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4. Non-Current/Capital Depreciable Inventory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These are the items of depreciable property you owned and had on hand on December 31 of the last year covered by the application, which were used with the SAE program associated with this award area. You would include purchased draft, dairy or breeding livestock (which have reached maturity value), machinery equipment, buildings and improvements to land such as tiling, water control structures, etc.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Candidate's investment in depreciable, draft, pleasure and breeding livestock</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Livestock which have reached their maturity value.  Their value should be listed at the remaining book value.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 Candidate's investment in machinery, equipment and fixtures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Machinery and equipment values should be the remaining book value, which is acquisition cost minus depreciation.  Tools would be included here.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 Candidate's investment in depreciable land improvements, buildings and fences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Land improvements such as terraces, tiling, buildings, and fences should be listed at the remaining book value, which is acquisition cost minus depreciation.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   Total Non-Current/Capital Depreciable Inventory (a+b+c)</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5. Total Non-Current/Capital Inventory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Using columns Total Value (A) and Total Value (B) add 2c+3d.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IV. Schedule of Liabilities Related to this Proficiency Area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schedule of liabilities provides a place to record all of the debts you still owe that are a result of developing this enterprise.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Beginning (A)
</a:t>
          </a:r>
          <a:r>
            <a:rPr lang="en-US" cap="none" sz="1000" b="0" i="0" u="none" baseline="0">
              <a:solidFill>
                <a:srgbClr val="000000"/>
              </a:solidFill>
              <a:latin typeface="Arial"/>
              <a:ea typeface="Arial"/>
              <a:cs typeface="Arial"/>
            </a:rPr>
            <a:t>Starting balance is the amount of principal you owed to your creditors on the first day covered by this application.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Ending (B)
</a:t>
          </a:r>
          <a:r>
            <a:rPr lang="en-US" cap="none" sz="1000" b="0" i="0" u="none" baseline="0">
              <a:solidFill>
                <a:srgbClr val="000000"/>
              </a:solidFill>
              <a:latin typeface="Arial"/>
              <a:ea typeface="Arial"/>
              <a:cs typeface="Arial"/>
            </a:rPr>
            <a:t>The ending balance is the amount of principal you owed to your creditors on the last day covered by this application.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CURRENT/OPERATING LIABILITIES 
</a:t>
          </a:r>
          <a:r>
            <a:rPr lang="en-US" cap="none" sz="1000" b="0" i="0" u="none" baseline="0">
              <a:solidFill>
                <a:srgbClr val="000000"/>
              </a:solidFill>
              <a:latin typeface="Arial"/>
              <a:ea typeface="Arial"/>
              <a:cs typeface="Arial"/>
            </a:rPr>
            <a:t>    These are things you owe that are due in the next 12 months.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 Total accounts and notes payable
</a:t>
          </a:r>
          <a:r>
            <a:rPr lang="en-US" cap="none" sz="1000" b="0" i="0" u="none" baseline="0">
              <a:solidFill>
                <a:srgbClr val="000000"/>
              </a:solidFill>
              <a:latin typeface="Arial"/>
              <a:ea typeface="Arial"/>
              <a:cs typeface="Arial"/>
            </a:rPr>
            <a:t>        This is where you record money you owe others for operating       expenses or money borrowed that is payable within the next year.  It also may include unpaid accounts for such things as unpaid taxes, rent or leases owed from a previous time.
</a:t>
          </a:r>
          <a:r>
            <a:rPr lang="en-US" cap="none" sz="1000" b="0" i="0" u="none" baseline="0">
              <a:solidFill>
                <a:srgbClr val="000000"/>
              </a:solidFill>
              <a:latin typeface="Arial"/>
              <a:ea typeface="Arial"/>
              <a:cs typeface="Arial"/>
            </a:rPr>
            <a:t>Examples of Accounts payable:
</a:t>
          </a:r>
          <a:r>
            <a:rPr lang="en-US" cap="none" sz="1000" b="0" i="0" u="none" baseline="0">
              <a:solidFill>
                <a:srgbClr val="000000"/>
              </a:solidFill>
              <a:latin typeface="Arial"/>
              <a:ea typeface="Arial"/>
              <a:cs typeface="Arial"/>
            </a:rPr>
            <a:t>Dad - Lawn mower loan
</a:t>
          </a:r>
          <a:r>
            <a:rPr lang="en-US" cap="none" sz="1000" b="0" i="0" u="none" baseline="0">
              <a:solidFill>
                <a:srgbClr val="000000"/>
              </a:solidFill>
              <a:latin typeface="Arial"/>
              <a:ea typeface="Arial"/>
              <a:cs typeface="Arial"/>
            </a:rPr>
            <a:t>Good's Gas Station - Charge Account - Gas
</a:t>
          </a:r>
          <a:r>
            <a:rPr lang="en-US" cap="none" sz="1000" b="0" i="0" u="none" baseline="0">
              <a:solidFill>
                <a:srgbClr val="000000"/>
              </a:solidFill>
              <a:latin typeface="Arial"/>
              <a:ea typeface="Arial"/>
              <a:cs typeface="Arial"/>
            </a:rPr>
            <a:t>Fourth quarter previous tax estimate -due January 15
</a:t>
          </a:r>
          <a:r>
            <a:rPr lang="en-US" cap="none" sz="1000" b="0" i="0" u="none" baseline="0">
              <a:solidFill>
                <a:srgbClr val="000000"/>
              </a:solidFill>
              <a:latin typeface="Arial"/>
              <a:ea typeface="Arial"/>
              <a:cs typeface="Arial"/>
            </a:rPr>
            <a:t>Feed bill at Cyclone Cooperative
</a:t>
          </a:r>
          <a:r>
            <a:rPr lang="en-US" cap="none" sz="1000" b="0" i="0" u="none" baseline="0">
              <a:solidFill>
                <a:srgbClr val="000000"/>
              </a:solidFill>
              <a:latin typeface="Arial"/>
              <a:ea typeface="Arial"/>
              <a:cs typeface="Arial"/>
            </a:rPr>
            <a:t>Vet bill at Whirlwind Vet Service
</a:t>
          </a:r>
          <a:r>
            <a:rPr lang="en-US" cap="none" sz="1000" b="0" i="0" u="none" baseline="0">
              <a:solidFill>
                <a:srgbClr val="000000"/>
              </a:solidFill>
              <a:latin typeface="Arial"/>
              <a:ea typeface="Arial"/>
              <a:cs typeface="Arial"/>
            </a:rPr>
            <a:t>Student school fees past due
</a:t>
          </a:r>
          <a:r>
            <a:rPr lang="en-US" cap="none" sz="1000" b="0" i="0" u="none" baseline="0">
              <a:solidFill>
                <a:srgbClr val="000000"/>
              </a:solidFill>
              <a:latin typeface="Arial"/>
              <a:ea typeface="Arial"/>
              <a:cs typeface="Arial"/>
            </a:rPr>
            <a:t>Insurance premiums past due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 Total current portion of non-current debt
</a:t>
          </a:r>
          <a:r>
            <a:rPr lang="en-US" cap="none" sz="1000" b="0" i="0" u="none" baseline="0">
              <a:solidFill>
                <a:srgbClr val="000000"/>
              </a:solidFill>
              <a:latin typeface="Arial"/>
              <a:ea typeface="Arial"/>
              <a:cs typeface="Arial"/>
            </a:rPr>
            <a:t>The part of your non-current debt, such as chattel mortgage, contract for deed or land mortgage, that is due within the current year.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Example: You have a chattel mortgage of $9,000 for a pickup truck. It is payable over a 4-year period. You must pay $2,400 on the principal this next year, recorded on line b.  The $6,600 would be a non-current liability on line 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 Total Current Liabilities
</a:t>
          </a:r>
          <a:r>
            <a:rPr lang="en-US" cap="none" sz="1000" b="0" i="0" u="none" baseline="0">
              <a:solidFill>
                <a:srgbClr val="000000"/>
              </a:solidFill>
              <a:latin typeface="Arial"/>
              <a:ea typeface="Arial"/>
              <a:cs typeface="Arial"/>
            </a:rPr>
            <a:t>Add lines a and b and put the total here.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NON-CURRENT/CAPITAL LIABILITIES 
</a:t>
          </a:r>
          <a:r>
            <a:rPr lang="en-US" cap="none" sz="1000" b="0" i="0" u="none" baseline="0">
              <a:solidFill>
                <a:srgbClr val="000000"/>
              </a:solidFill>
              <a:latin typeface="Arial"/>
              <a:ea typeface="Arial"/>
              <a:cs typeface="Arial"/>
            </a:rPr>
            <a:t>Non-current/capital liabilities are notes, chattel mortgages, and contracts that are not all due within the next 12 months. Be sure that the current portion, which you recorded under the current liabilities, is not reported again in the non-current/capital liabilities section.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 Total notes &amp; chattel mortgages 
</a:t>
          </a:r>
          <a:r>
            <a:rPr lang="en-US" cap="none" sz="1000" b="0" i="0" u="none" baseline="0">
              <a:solidFill>
                <a:srgbClr val="000000"/>
              </a:solidFill>
              <a:latin typeface="Arial"/>
              <a:ea typeface="Arial"/>
              <a:cs typeface="Arial"/>
            </a:rPr>
            <a:t>These are debts generally acquired to purchase non-current assets essential to the success of your business or enterprise.  These may include personal loans for machinery, equipment and tools purchased; and chattel mortgages on dairy cows, tractors or other pieces of equipment.  The amount is determined by subtracting the current portion of the debt from the total non-current liability. 
</a:t>
          </a:r>
          <a:r>
            <a:rPr lang="en-US" cap="none" sz="1000" b="0" i="0" u="none" baseline="0">
              <a:solidFill>
                <a:srgbClr val="000000"/>
              </a:solidFill>
              <a:latin typeface="Arial"/>
              <a:ea typeface="Arial"/>
              <a:cs typeface="Arial"/>
            </a:rPr>
            <a:t>(e) Total real estate mortgages/contracts
</a:t>
          </a:r>
          <a:r>
            <a:rPr lang="en-US" cap="none" sz="1000" b="0" i="0" u="none" baseline="0">
              <a:solidFill>
                <a:srgbClr val="000000"/>
              </a:solidFill>
              <a:latin typeface="Arial"/>
              <a:ea typeface="Arial"/>
              <a:cs typeface="Arial"/>
            </a:rPr>
            <a:t>The amount still owed on real estate contracts or mortgages.  This section should include all loans or contracts for deed and real estate mortgages, land improvements (such as terraces, tiling, buildings and fences).  Be sure that the current portion, which you recorded under the current liabilities, is not reported again in this section.  It is determined by subtracting the current portion of the debt (amount owed this year) from the total non-current liability (amount you still owe after this year).
</a:t>
          </a:r>
          <a:r>
            <a:rPr lang="en-US" cap="none" sz="1000" b="0" i="0" u="none" baseline="0">
              <a:solidFill>
                <a:srgbClr val="000000"/>
              </a:solidFill>
              <a:latin typeface="Arial"/>
              <a:ea typeface="Arial"/>
              <a:cs typeface="Arial"/>
            </a:rPr>
            <a:t> (f) Total Non-Current Liabilities 
</a:t>
          </a:r>
          <a:r>
            <a:rPr lang="en-US" cap="none" sz="1000" b="0" i="0" u="none" baseline="0">
              <a:solidFill>
                <a:srgbClr val="000000"/>
              </a:solidFill>
              <a:latin typeface="Arial"/>
              <a:ea typeface="Arial"/>
              <a:cs typeface="Arial"/>
            </a:rPr>
            <a:t>Add d and e and put the total here.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60</xdr:row>
      <xdr:rowOff>0</xdr:rowOff>
    </xdr:from>
    <xdr:to>
      <xdr:col>1</xdr:col>
      <xdr:colOff>38100</xdr:colOff>
      <xdr:row>61</xdr:row>
      <xdr:rowOff>19050</xdr:rowOff>
    </xdr:to>
    <xdr:pic>
      <xdr:nvPicPr>
        <xdr:cNvPr id="1" name="Picture 3"/>
        <xdr:cNvPicPr preferRelativeResize="1">
          <a:picLocks noChangeAspect="1"/>
        </xdr:cNvPicPr>
      </xdr:nvPicPr>
      <xdr:blipFill>
        <a:blip r:embed="rId1"/>
        <a:stretch>
          <a:fillRect/>
        </a:stretch>
      </xdr:blipFill>
      <xdr:spPr>
        <a:xfrm>
          <a:off x="19050" y="10172700"/>
          <a:ext cx="180975" cy="180975"/>
        </a:xfrm>
        <a:prstGeom prst="rect">
          <a:avLst/>
        </a:prstGeom>
        <a:noFill/>
        <a:ln w="9525" cmpd="sng">
          <a:noFill/>
        </a:ln>
      </xdr:spPr>
    </xdr:pic>
    <xdr:clientData/>
  </xdr:twoCellAnchor>
  <xdr:twoCellAnchor>
    <xdr:from>
      <xdr:col>28</xdr:col>
      <xdr:colOff>590550</xdr:colOff>
      <xdr:row>0</xdr:row>
      <xdr:rowOff>19050</xdr:rowOff>
    </xdr:from>
    <xdr:to>
      <xdr:col>37</xdr:col>
      <xdr:colOff>266700</xdr:colOff>
      <xdr:row>33</xdr:row>
      <xdr:rowOff>104775</xdr:rowOff>
    </xdr:to>
    <xdr:sp>
      <xdr:nvSpPr>
        <xdr:cNvPr id="2" name="Text 2"/>
        <xdr:cNvSpPr txBox="1">
          <a:spLocks noChangeArrowheads="1"/>
        </xdr:cNvSpPr>
      </xdr:nvSpPr>
      <xdr:spPr>
        <a:xfrm>
          <a:off x="10144125" y="19050"/>
          <a:ext cx="5991225" cy="568642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II. Scope Related to this Proficiency Area (applicant's share)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The word scope refers to the size and growth of your SAE program.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Year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calendar year in which your program was conducted.  For the new student, the first record year can either be less or more than twelve months.  If you are enrolled in agricultural education and start your SAE program by September 1, you have the option to end the first year on December 31 of the same year (short year) or continue through to December 31 of the following year (long year).  The computerized application makes allowances for this option.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Kind of enterprise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specific type of enterprises you conducted.  Remember to list only the enterprises that are directly related to this proficiency area.  Adding other enterprises makes the judges question your financial reporting.  Everything should only include this proficiency award area's information.
</a:t>
          </a:r>
          <a:r>
            <a:rPr lang="en-US" cap="none" sz="1000" b="0" i="0" u="none" baseline="0">
              <a:solidFill>
                <a:srgbClr val="000000"/>
              </a:solidFill>
              <a:latin typeface="Arial"/>
              <a:ea typeface="Arial"/>
              <a:cs typeface="Arial"/>
            </a:rPr>
            <a:t>
</a:t>
          </a:r>
          <a:r>
            <a:rPr lang="en-US" cap="none" sz="1000" b="1" i="0" u="none" baseline="0">
              <a:solidFill>
                <a:srgbClr val="0000FF"/>
              </a:solidFill>
              <a:latin typeface="Arial"/>
              <a:ea typeface="Arial"/>
              <a:cs typeface="Arial"/>
            </a:rPr>
            <a:t>Examples: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Agricultural Processing</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your award area is in Agricultural Processing, your enterprise may be cheese making, meat processing or vegetable canning.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Outdoor Recreation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If your award area is in Outdoor Recreation, your enterprise may be campground management, hunting guide service or riding stable worker.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Small Animal Production and Care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your award area is in Small Animal Production and Care, your enterprise may be as pet store employee, veterinary assistant, or kennel employee.  If you are applying in the entrepreneurship area it may be for raising rabbits, hunting dogs or research mice.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Size of enterprise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If you were to describe to a friend how large your enterprise was, how would you describe it? Would you use acres? Pounds of milk per cow? Do your best to tell how large your enterprise is in this part of the application.
</a:t>
          </a:r>
        </a:p>
      </xdr:txBody>
    </xdr:sp>
    <xdr:clientData/>
  </xdr:twoCellAnchor>
  <xdr:twoCellAnchor>
    <xdr:from>
      <xdr:col>0</xdr:col>
      <xdr:colOff>85725</xdr:colOff>
      <xdr:row>0</xdr:row>
      <xdr:rowOff>38100</xdr:rowOff>
    </xdr:from>
    <xdr:to>
      <xdr:col>7</xdr:col>
      <xdr:colOff>133350</xdr:colOff>
      <xdr:row>7</xdr:row>
      <xdr:rowOff>19050</xdr:rowOff>
    </xdr:to>
    <xdr:sp>
      <xdr:nvSpPr>
        <xdr:cNvPr id="3" name="Text 8"/>
        <xdr:cNvSpPr txBox="1">
          <a:spLocks noChangeArrowheads="1"/>
        </xdr:cNvSpPr>
      </xdr:nvSpPr>
      <xdr:spPr>
        <a:xfrm>
          <a:off x="85725" y="38100"/>
          <a:ext cx="4362450" cy="1114425"/>
        </a:xfrm>
        <a:prstGeom prst="rect">
          <a:avLst/>
        </a:prstGeom>
        <a:solidFill>
          <a:srgbClr val="FFFF99"/>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FF"/>
              </a:solidFill>
              <a:latin typeface="Arial"/>
              <a:ea typeface="Arial"/>
              <a:cs typeface="Arial"/>
            </a:rPr>
            <a:t>SPECIAL NOTES BEFORE YOU BEGIN THIS PAGE: </a:t>
          </a:r>
          <a:r>
            <a:rPr lang="en-US" cap="none" sz="600" b="1"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Remember - NO DECIMALS!  Use Whole Numbers.
</a:t>
          </a:r>
          <a:r>
            <a:rPr lang="en-US" cap="none" sz="1000" b="1" i="0" u="none" baseline="0">
              <a:solidFill>
                <a:srgbClr val="000000"/>
              </a:solidFill>
              <a:latin typeface="Arial"/>
              <a:ea typeface="Arial"/>
              <a:cs typeface="Arial"/>
            </a:rPr>
            <a:t>   B. ABSOLUTELY Do </a:t>
          </a:r>
          <a:r>
            <a:rPr lang="en-US" cap="none" sz="1200" b="1" i="0" u="sng" baseline="0">
              <a:solidFill>
                <a:srgbClr val="000000"/>
              </a:solidFill>
              <a:latin typeface="Arial"/>
              <a:ea typeface="Arial"/>
              <a:cs typeface="Arial"/>
            </a:rPr>
            <a:t>NOT</a:t>
          </a:r>
          <a:r>
            <a:rPr lang="en-US" cap="none" sz="1000" b="1" i="0" u="none" baseline="0">
              <a:solidFill>
                <a:srgbClr val="000000"/>
              </a:solidFill>
              <a:latin typeface="Arial"/>
              <a:ea typeface="Arial"/>
              <a:cs typeface="Arial"/>
            </a:rPr>
            <a:t> cut or copy and paste cells.
</a:t>
          </a:r>
          <a:r>
            <a:rPr lang="en-US" cap="none" sz="1000" b="1" i="0" u="none" baseline="0">
              <a:solidFill>
                <a:srgbClr val="000000"/>
              </a:solidFill>
              <a:latin typeface="Arial"/>
              <a:ea typeface="Arial"/>
              <a:cs typeface="Arial"/>
            </a:rPr>
            <a:t>   </a:t>
          </a:r>
          <a:r>
            <a:rPr lang="en-US" cap="none" sz="1000" b="1" i="0" u="none" baseline="0">
              <a:solidFill>
                <a:srgbClr val="0000FF"/>
              </a:solidFill>
              <a:latin typeface="Arial"/>
              <a:ea typeface="Arial"/>
              <a:cs typeface="Arial"/>
            </a:rPr>
            <a:t>C. You </a:t>
          </a:r>
          <a:r>
            <a:rPr lang="en-US" cap="none" sz="1000" b="1" i="0" u="sng" baseline="0">
              <a:solidFill>
                <a:srgbClr val="0000FF"/>
              </a:solidFill>
              <a:latin typeface="Arial"/>
              <a:ea typeface="Arial"/>
              <a:cs typeface="Arial"/>
            </a:rPr>
            <a:t>MUST</a:t>
          </a:r>
          <a:r>
            <a:rPr lang="en-US" cap="none" sz="1000" b="1" i="0" u="none" baseline="0">
              <a:solidFill>
                <a:srgbClr val="0000FF"/>
              </a:solidFill>
              <a:latin typeface="Arial"/>
              <a:ea typeface="Arial"/>
              <a:cs typeface="Arial"/>
            </a:rPr>
            <a:t> place an X above your last year of records in Row 26.</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D. Put your beginning year in cell G11.
</a:t>
          </a:r>
          <a:r>
            <a:rPr lang="en-US" cap="none" sz="1000" b="1" i="0" u="none" baseline="0">
              <a:solidFill>
                <a:srgbClr val="000000"/>
              </a:solidFill>
              <a:latin typeface="Arial"/>
              <a:ea typeface="Arial"/>
              <a:cs typeface="Arial"/>
            </a:rPr>
            <a:t>   E. Arrow to the right to Column AD for examples and help, if needed.
</a:t>
          </a:r>
        </a:p>
      </xdr:txBody>
    </xdr:sp>
    <xdr:clientData/>
  </xdr:twoCellAnchor>
  <xdr:twoCellAnchor>
    <xdr:from>
      <xdr:col>29</xdr:col>
      <xdr:colOff>19050</xdr:colOff>
      <xdr:row>34</xdr:row>
      <xdr:rowOff>161925</xdr:rowOff>
    </xdr:from>
    <xdr:to>
      <xdr:col>37</xdr:col>
      <xdr:colOff>276225</xdr:colOff>
      <xdr:row>235</xdr:row>
      <xdr:rowOff>95250</xdr:rowOff>
    </xdr:to>
    <xdr:sp>
      <xdr:nvSpPr>
        <xdr:cNvPr id="4" name="Text 4"/>
        <xdr:cNvSpPr txBox="1">
          <a:spLocks noChangeArrowheads="1"/>
        </xdr:cNvSpPr>
      </xdr:nvSpPr>
      <xdr:spPr>
        <a:xfrm>
          <a:off x="10182225" y="5934075"/>
          <a:ext cx="5962650" cy="3266122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V. Income and Expense Summary Related to this Proficiency Area (candidate's share only)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Record Year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calendar year in which your program was conducted.  For the new student, the first record year can either be less or more than twelve months.  If you are enrolled in agricultural education and start your SAE program by September 1, you have the option to end your records on December 31 of the same year (short year) or continue through to December 31 of the following year (long year).  The computerized application makes allowances for this option.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 CURRENT/OPERATING INCOME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money or something of value received for products sold or exchanged for services.
</a:t>
          </a:r>
          <a:r>
            <a:rPr lang="en-US" cap="none" sz="1000" b="1" i="0" u="none" baseline="0">
              <a:solidFill>
                <a:srgbClr val="000000"/>
              </a:solidFill>
              <a:latin typeface="Arial"/>
              <a:ea typeface="Arial"/>
              <a:cs typeface="Arial"/>
            </a:rPr>
            <a:t>a. Closing current/operating inventory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closing value of your current/operating inventory for each year.  These values should be found in your SAE records.
</a:t>
          </a:r>
          <a:r>
            <a:rPr lang="en-US" cap="none" sz="1000" b="1" i="0" u="none" baseline="0">
              <a:solidFill>
                <a:srgbClr val="000000"/>
              </a:solidFill>
              <a:latin typeface="Arial"/>
              <a:ea typeface="Arial"/>
              <a:cs typeface="Arial"/>
            </a:rPr>
            <a:t>b. Beginning current/operating inventory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beginning value of your current/operating inventory for each year.  These values should be found in your SAE records.
</a:t>
          </a:r>
          <a:r>
            <a:rPr lang="en-US" cap="none" sz="1000" b="1" i="0" u="none" baseline="0">
              <a:solidFill>
                <a:srgbClr val="000000"/>
              </a:solidFill>
              <a:latin typeface="Arial"/>
              <a:ea typeface="Arial"/>
              <a:cs typeface="Arial"/>
            </a:rPr>
            <a:t>c.    Inventory change (1a minus 1b)</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Inventory change is the amount the inventory of current non-depreciable     property increased or decreased during the year. To find the change, subtract the beginning value of current non-depreciable property from the ending value. 
</a:t>
          </a:r>
          <a:r>
            <a:rPr lang="en-US" cap="none" sz="1000" b="0" i="0" u="none" baseline="0">
              <a:solidFill>
                <a:srgbClr val="000000"/>
              </a:solidFill>
              <a:latin typeface="Arial"/>
              <a:ea typeface="Arial"/>
              <a:cs typeface="Arial"/>
            </a:rPr>
            <a:t>
</a:t>
          </a:r>
          <a:r>
            <a:rPr lang="en-US" cap="none" sz="1000" b="1" i="0" u="none" baseline="0">
              <a:solidFill>
                <a:srgbClr val="0000FF"/>
              </a:solidFill>
              <a:latin typeface="Arial"/>
              <a:ea typeface="Arial"/>
              <a:cs typeface="Arial"/>
            </a:rPr>
            <a:t>Special tip:</a:t>
          </a:r>
          <a:r>
            <a:rPr lang="en-US" cap="none" sz="1000" b="0" i="0" u="none" baseline="0">
              <a:solidFill>
                <a:srgbClr val="000000"/>
              </a:solidFill>
              <a:latin typeface="Arial"/>
              <a:ea typeface="Arial"/>
              <a:cs typeface="Arial"/>
            </a:rPr>
            <a:t> An inventory change can be either an increase (positive) or decrease (negative). When it is an increase, it adds to income; when it decreases, it reduces income. 
</a:t>
          </a:r>
          <a:r>
            <a:rPr lang="en-US" cap="none" sz="1000" b="0" i="0" u="none" baseline="0">
              <a:solidFill>
                <a:srgbClr val="000000"/>
              </a:solidFill>
              <a:latin typeface="Arial"/>
              <a:ea typeface="Arial"/>
              <a:cs typeface="Arial"/>
            </a:rPr>
            <a:t>
</a:t>
          </a:r>
          <a:r>
            <a:rPr lang="en-US" cap="none" sz="1000" b="1" i="0" u="none" baseline="0">
              <a:solidFill>
                <a:srgbClr val="0000FF"/>
              </a:solidFill>
              <a:latin typeface="Arial"/>
              <a:ea typeface="Arial"/>
              <a:cs typeface="Arial"/>
            </a:rPr>
            <a:t>Special Tip:</a:t>
          </a:r>
          <a:r>
            <a:rPr lang="en-US" cap="none" sz="1000" b="0" i="0" u="none" baseline="0">
              <a:solidFill>
                <a:srgbClr val="000000"/>
              </a:solidFill>
              <a:latin typeface="Arial"/>
              <a:ea typeface="Arial"/>
              <a:cs typeface="Arial"/>
            </a:rPr>
            <a:t> The “beginning inventory” for each year must be equal to the “closing inventory” for the prior year.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   Cash sales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represents the cash received from the sale of all livestock, crops, products produced and miscellaneous income or services provided through that portion of the SAE program in which you seek recognition.
</a:t>
          </a:r>
          <a:r>
            <a:rPr lang="en-US" cap="none" sz="1000" b="0" i="0" u="none" baseline="0">
              <a:solidFill>
                <a:srgbClr val="000000"/>
              </a:solidFill>
              <a:latin typeface="Arial"/>
              <a:ea typeface="Arial"/>
              <a:cs typeface="Arial"/>
            </a:rPr>
            <a:t>
</a:t>
          </a:r>
          <a:r>
            <a:rPr lang="en-US" cap="none" sz="1000" b="0" i="0" u="none" baseline="0">
              <a:solidFill>
                <a:srgbClr val="0000FF"/>
              </a:solidFill>
              <a:latin typeface="Arial"/>
              <a:ea typeface="Arial"/>
              <a:cs typeface="Arial"/>
            </a:rPr>
            <a:t>Examples:</a:t>
          </a:r>
          <a:r>
            <a:rPr lang="en-US" cap="none" sz="1000" b="0" i="0" u="none" baseline="0">
              <a:solidFill>
                <a:srgbClr val="000000"/>
              </a:solidFill>
              <a:latin typeface="Arial"/>
              <a:ea typeface="Arial"/>
              <a:cs typeface="Arial"/>
            </a:rPr>
            <a:t> Cash sales may include: milk sold; live animals sold; crops sold; government crop payments; stud services; livestock rental for rodeo shows; fees for training animals; campground fees; vacation cabin rentals; hunting fees; sod sold; sales from items fabricated in manufacturing shops; Christmas trees sold; contracts for raising dairy heifers; cash premiums received at livestock and crop shows; fairs and other activities.  Any earned cash income from activities related to the SAE program for which the proficiency award application is being submitted must be included as part of cash sales.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  Value of products used at home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fair market value for butchered livestock, milk, fruit, vegetables, flowers, eggs, poultry, fish, etc., that were produced by the SAE program for which the proficiency award application is being submitted and consumed in the home. 
</a:t>
          </a:r>
          <a:r>
            <a:rPr lang="en-US" cap="none" sz="1000" b="1" i="0" u="none" baseline="0">
              <a:solidFill>
                <a:srgbClr val="000000"/>
              </a:solidFill>
              <a:latin typeface="Arial"/>
              <a:ea typeface="Arial"/>
              <a:cs typeface="Arial"/>
            </a:rPr>
            <a:t>f.   Value of production transferred or bartered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fair market value for things produced by this enterprise, or things that were part of this enterprise, which you transferred or bartered to another enterprise or business not part of this award area.  
</a:t>
          </a:r>
          <a:r>
            <a:rPr lang="en-US" cap="none" sz="1000" b="0" i="0" u="none" baseline="0">
              <a:solidFill>
                <a:srgbClr val="000000"/>
              </a:solidFill>
              <a:latin typeface="Arial"/>
              <a:ea typeface="Arial"/>
              <a:cs typeface="Arial"/>
            </a:rPr>
            <a:t>
</a:t>
          </a:r>
          <a:r>
            <a:rPr lang="en-US" cap="none" sz="1000" b="0" i="0" u="none" baseline="0">
              <a:solidFill>
                <a:srgbClr val="0000FF"/>
              </a:solidFill>
              <a:latin typeface="Arial"/>
              <a:ea typeface="Arial"/>
              <a:cs typeface="Arial"/>
            </a:rPr>
            <a:t>Example #1:</a:t>
          </a:r>
          <a:r>
            <a:rPr lang="en-US" cap="none" sz="1000" b="0" i="0" u="none" baseline="0">
              <a:solidFill>
                <a:srgbClr val="000000"/>
              </a:solidFill>
              <a:latin typeface="Arial"/>
              <a:ea typeface="Arial"/>
              <a:cs typeface="Arial"/>
            </a:rPr>
            <a:t> You apply for recognition in dairy production. You transferred out all male calves upon weaning to a beef feeding operation.  The value of these calves at the time the transfer was made needs to be credited to the dairy enterprise.
</a:t>
          </a:r>
          <a:r>
            <a:rPr lang="en-US" cap="none" sz="1000" b="0" i="0" u="none" baseline="0">
              <a:solidFill>
                <a:srgbClr val="000000"/>
              </a:solidFill>
              <a:latin typeface="Arial"/>
              <a:ea typeface="Arial"/>
              <a:cs typeface="Arial"/>
            </a:rPr>
            <a:t>
</a:t>
          </a:r>
          <a:r>
            <a:rPr lang="en-US" cap="none" sz="1000" b="0" i="0" u="none" baseline="0">
              <a:solidFill>
                <a:srgbClr val="0000FF"/>
              </a:solidFill>
              <a:latin typeface="Arial"/>
              <a:ea typeface="Arial"/>
              <a:cs typeface="Arial"/>
            </a:rPr>
            <a:t>Example #2:</a:t>
          </a:r>
          <a:r>
            <a:rPr lang="en-US" cap="none" sz="1000" b="0" i="0" u="none" baseline="0">
              <a:solidFill>
                <a:srgbClr val="000000"/>
              </a:solidFill>
              <a:latin typeface="Arial"/>
              <a:ea typeface="Arial"/>
              <a:cs typeface="Arial"/>
            </a:rPr>
            <a:t> You transferred bedding plants from your greenhouse business, to your meat processing enterprise, for beautifying the entrance to the facility. The value of these plants needs to be credited to your greenhouse enterprise.
</a:t>
          </a:r>
          <a:r>
            <a:rPr lang="en-US" cap="none" sz="1000" b="0" i="0" u="none" baseline="0">
              <a:solidFill>
                <a:srgbClr val="000000"/>
              </a:solidFill>
              <a:latin typeface="Arial"/>
              <a:ea typeface="Arial"/>
              <a:cs typeface="Arial"/>
            </a:rPr>
            <a:t>
</a:t>
          </a:r>
          <a:r>
            <a:rPr lang="en-US" cap="none" sz="1000" b="0" i="0" u="none" baseline="0">
              <a:solidFill>
                <a:srgbClr val="0000FF"/>
              </a:solidFill>
              <a:latin typeface="Arial"/>
              <a:ea typeface="Arial"/>
              <a:cs typeface="Arial"/>
            </a:rPr>
            <a:t>Example #3:</a:t>
          </a:r>
          <a:r>
            <a:rPr lang="en-US" cap="none" sz="1000" b="0" i="0" u="none" baseline="0">
              <a:solidFill>
                <a:srgbClr val="000000"/>
              </a:solidFill>
              <a:latin typeface="Arial"/>
              <a:ea typeface="Arial"/>
              <a:cs typeface="Arial"/>
            </a:rPr>
            <a:t> You are applying for a swine proficiency award. You traded a market hog to your father for $110 worth of corn for your hogs. No money changed hands. You should include the value of the market hog - $110 -- as value of production transferred to other enterprises or bartered (Section V., line 1f), and list the $110 worth of corn as non-cash current/operating expenses- feed (Section V., line 2c).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g. Value of ag labor exchanged for non-cash operating expenses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Example would be you have been working for your veterinarian in exchange for medicine to use with your poultry operation.  The value of the medicine would be equal to the value of the labor.  This value amount would be recorded here.  The same value would be listed as a non-cash current/operating expense-other (Section V., line 2e).
</a:t>
          </a:r>
          <a:r>
            <a:rPr lang="en-US" cap="none" sz="1000" b="1" i="0" u="none" baseline="0">
              <a:solidFill>
                <a:srgbClr val="000000"/>
              </a:solidFill>
              <a:latin typeface="Arial"/>
              <a:ea typeface="Arial"/>
              <a:cs typeface="Arial"/>
            </a:rPr>
            <a:t>h.   Total Current/Operating income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total change in inventory, plus cash sales, plus value of products used at home, plus value of products transferred or bartered plus value of ag labor exchanged. (1c+1d+1e+1f+1g).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  CURRENT/OPERATING EXPENSES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represents the cash and non-cash business costs associated with owning and operating your enterprise.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Current/operating inventory purchased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These cost are for goods that are purchased to be resold later.  This should be the purchased value of the items.  It should not be property that could be depreciated such as tractors, computers, or purchased breeding stock.
</a:t>
          </a:r>
          <a:r>
            <a:rPr lang="en-US" cap="none" sz="1000" b="0" i="0" u="none" baseline="0">
              <a:solidFill>
                <a:srgbClr val="0000FF"/>
              </a:solidFill>
              <a:latin typeface="Arial"/>
              <a:ea typeface="Arial"/>
              <a:cs typeface="Arial"/>
            </a:rPr>
            <a:t>Examples: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Included would be items such as bedding plants bought from a wholesaler for retail sale in the florist shop, vegetables bought from a neighbor for resale in a roadside market, beef sides bought for resale to locker plant customers, and nuts and bolts bought for resale to farm customers.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 Cash current/operating expenses - feed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amount of cash you paid for grains, forages, pastures, supplements and other feeds used with an animal enterprises.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 Non-cash current/operating expenses - feed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fair market value for all feeds obtained through barter, exchange for labor, gifts or other means and used with one of the animal/poultry enterprises.  The fair market value for all homegrown feeds fed, that you produced in a crop enterprise must also be included here.
</a:t>
          </a:r>
          <a:r>
            <a:rPr lang="en-US" cap="none" sz="1000" b="0" i="0" u="none" baseline="0">
              <a:solidFill>
                <a:srgbClr val="000000"/>
              </a:solidFill>
              <a:latin typeface="Arial"/>
              <a:ea typeface="Arial"/>
              <a:cs typeface="Arial"/>
            </a:rPr>
            <a:t>
</a:t>
          </a:r>
          <a:r>
            <a:rPr lang="en-US" cap="none" sz="1000" b="1" i="0" u="none" baseline="0">
              <a:solidFill>
                <a:srgbClr val="0000FF"/>
              </a:solidFill>
              <a:latin typeface="Arial"/>
              <a:ea typeface="Arial"/>
              <a:cs typeface="Arial"/>
            </a:rPr>
            <a:t>Swine enterprise examples</a:t>
          </a:r>
          <a:r>
            <a:rPr lang="en-US" cap="none" sz="1000" b="0" i="0" u="none" baseline="0">
              <a:solidFill>
                <a:srgbClr val="000000"/>
              </a:solidFill>
              <a:latin typeface="Arial"/>
              <a:ea typeface="Arial"/>
              <a:cs typeface="Arial"/>
            </a:rPr>
            <a:t>
</a:t>
          </a:r>
          <a:r>
            <a:rPr lang="en-US" cap="none" sz="1000" b="0" i="0" u="none" baseline="0">
              <a:solidFill>
                <a:srgbClr val="0000FF"/>
              </a:solidFill>
              <a:latin typeface="Arial"/>
              <a:ea typeface="Arial"/>
              <a:cs typeface="Arial"/>
            </a:rPr>
            <a:t>Example #1</a:t>
          </a:r>
          <a:r>
            <a:rPr lang="en-US" cap="none" sz="1000" b="0" i="0" u="none" baseline="0">
              <a:solidFill>
                <a:srgbClr val="000000"/>
              </a:solidFill>
              <a:latin typeface="Arial"/>
              <a:ea typeface="Arial"/>
              <a:cs typeface="Arial"/>
            </a:rPr>
            <a:t>: Traded three bred gilts to neighbor in exchange for 225 bushels of corn valued at $600. This is an example of “barter.” If this was a swine proficiency award area, the value of the gilts should also be recorded as operating income in line 1f as “Value of production transferred or bartered.”
</a:t>
          </a:r>
          <a:r>
            <a:rPr lang="en-US" cap="none" sz="1000" b="0" i="0" u="none" baseline="0">
              <a:solidFill>
                <a:srgbClr val="000000"/>
              </a:solidFill>
              <a:latin typeface="Arial"/>
              <a:ea typeface="Arial"/>
              <a:cs typeface="Arial"/>
            </a:rPr>
            <a:t>
</a:t>
          </a:r>
          <a:r>
            <a:rPr lang="en-US" cap="none" sz="1000" b="0" i="0" u="none" baseline="0">
              <a:solidFill>
                <a:srgbClr val="0000FF"/>
              </a:solidFill>
              <a:latin typeface="Arial"/>
              <a:ea typeface="Arial"/>
              <a:cs typeface="Arial"/>
            </a:rPr>
            <a:t>Example #2</a:t>
          </a:r>
          <a:r>
            <a:rPr lang="en-US" cap="none" sz="1000" b="0" i="0" u="none" baseline="0">
              <a:solidFill>
                <a:srgbClr val="000000"/>
              </a:solidFill>
              <a:latin typeface="Arial"/>
              <a:ea typeface="Arial"/>
              <a:cs typeface="Arial"/>
            </a:rPr>
            <a:t>: Received 900 bushels of corn from dad in exchange for summer labor, estimated value of $2,400.
</a:t>
          </a:r>
          <a:r>
            <a:rPr lang="en-US" cap="none" sz="1000" b="0" i="0" u="none" baseline="0">
              <a:solidFill>
                <a:srgbClr val="000000"/>
              </a:solidFill>
              <a:latin typeface="Arial"/>
              <a:ea typeface="Arial"/>
              <a:cs typeface="Arial"/>
            </a:rPr>
            <a:t>
</a:t>
          </a:r>
          <a:r>
            <a:rPr lang="en-US" cap="none" sz="1000" b="0" i="0" u="none" baseline="0">
              <a:solidFill>
                <a:srgbClr val="0000FF"/>
              </a:solidFill>
              <a:latin typeface="Arial"/>
              <a:ea typeface="Arial"/>
              <a:cs typeface="Arial"/>
            </a:rPr>
            <a:t>Example #3:</a:t>
          </a:r>
          <a:r>
            <a:rPr lang="en-US" cap="none" sz="1000" b="0" i="0" u="none" baseline="0">
              <a:solidFill>
                <a:srgbClr val="000000"/>
              </a:solidFill>
              <a:latin typeface="Arial"/>
              <a:ea typeface="Arial"/>
              <a:cs typeface="Arial"/>
            </a:rPr>
            <a:t> Received as a gift, half-ton high quality alfalfa hay for sow ration from brother, estimated value of $75.
</a:t>
          </a:r>
          <a:r>
            <a:rPr lang="en-US" cap="none" sz="1000" b="0" i="0" u="none" baseline="0">
              <a:solidFill>
                <a:srgbClr val="000000"/>
              </a:solidFill>
              <a:latin typeface="Arial"/>
              <a:ea typeface="Arial"/>
              <a:cs typeface="Arial"/>
            </a:rPr>
            <a:t>
</a:t>
          </a:r>
          <a:r>
            <a:rPr lang="en-US" cap="none" sz="1000" b="0" i="0" u="none" baseline="0">
              <a:solidFill>
                <a:srgbClr val="0000FF"/>
              </a:solidFill>
              <a:latin typeface="Arial"/>
              <a:ea typeface="Arial"/>
              <a:cs typeface="Arial"/>
            </a:rPr>
            <a:t>Example #4:</a:t>
          </a:r>
          <a:r>
            <a:rPr lang="en-US" cap="none" sz="1000" b="0" i="0" u="none" baseline="0">
              <a:solidFill>
                <a:srgbClr val="000000"/>
              </a:solidFill>
              <a:latin typeface="Arial"/>
              <a:ea typeface="Arial"/>
              <a:cs typeface="Arial"/>
            </a:rPr>
            <a:t> Fed 750 bushels of oats to the swine raised as part of the feed grain enterprise, estimated value of $1,100.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 Cash current/operating expenses - other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represents the cash costs associated with all enterprises other than feed.  It includes the cash expended for fertilizer, seed, chemicals, fuel, lubrication, hired labor, land rent, interest on money borrowed during the year and items such as veterinary and animal health, bedding, registration fees, and all other cash miscellaneous expenses incurred.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It also includes business supplies, insurance, telephone, advertising, machinery rent, custom hire, repair and maintenance of buildings, equipment, fences, fixtures, and other day-to-day expenses of operating a business.  DO NOT include merchandise purchased for resale.  All expenses associated with items purchased for resale must be recorded in the “Current/operating inventory purchased” expense category on line 2a, Page 6.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 Non-cash current/operating expenses - other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fair market values of expense items similar to those included as "cash operating expenses-other" but were obtained through barter, exchange for labor or gifts and/or other non-cash means. Refer to examples provided under “Non-cash operating expenses - feed” to learn how these transactions should be reported.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f. Total Current/Operating Expenses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represents the sum total of all expenses, cash and non-cash that were incurred in conducting the enterprise/business for the year. 2a+2b+2c+2d+2e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3. NET CURRENT/OPERATING INCOME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difference between total operating income and total operating expense. It is calculated by subtracting total current/operating expense line 2f, from total current/operating income line 1h. (1h minus 2f)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4.  NON-CURRENT/CAPITAL TRANSACTIONS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includes depreciable equipment, machinery, fixtures, purchased breeding dairy and draft livestock, and other depreciable property, and non-depreciable land
</a:t>
          </a:r>
          <a:r>
            <a:rPr lang="en-US" cap="none" sz="1000" b="1" i="0" u="none" baseline="0">
              <a:solidFill>
                <a:srgbClr val="000000"/>
              </a:solidFill>
              <a:latin typeface="Arial"/>
              <a:ea typeface="Arial"/>
              <a:cs typeface="Arial"/>
            </a:rPr>
            <a:t>a. Closing non-current/capital inventory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value of all depreciable capital items, including non-depreciable land, as of December 31 of each calendar year. The ending value should be the depreciated book value of depreciable assets and the purchase cost of land.
</a:t>
          </a:r>
          <a:r>
            <a:rPr lang="en-US" cap="none" sz="1000" b="0" i="0" u="none" baseline="0">
              <a:solidFill>
                <a:srgbClr val="000000"/>
              </a:solidFill>
              <a:latin typeface="Arial"/>
              <a:ea typeface="Arial"/>
              <a:cs typeface="Arial"/>
            </a:rPr>
            <a:t>
</a:t>
          </a:r>
          <a:r>
            <a:rPr lang="en-US" cap="none" sz="1000" b="0" i="0" u="none" baseline="0">
              <a:solidFill>
                <a:srgbClr val="0000FF"/>
              </a:solidFill>
              <a:latin typeface="Arial"/>
              <a:ea typeface="Arial"/>
              <a:cs typeface="Arial"/>
            </a:rPr>
            <a:t>Special Tip:</a:t>
          </a:r>
          <a:r>
            <a:rPr lang="en-US" cap="none" sz="1000" b="0" i="0" u="none" baseline="0">
              <a:solidFill>
                <a:srgbClr val="000000"/>
              </a:solidFill>
              <a:latin typeface="Arial"/>
              <a:ea typeface="Arial"/>
              <a:cs typeface="Arial"/>
            </a:rPr>
            <a:t> Land values must be kept at purchase cost.  Increasing the value of land due to inflation will lead to an unrealistic earnings statement.
</a:t>
          </a:r>
          <a:r>
            <a:rPr lang="en-US" cap="none" sz="1000" b="0" i="0" u="none" baseline="0">
              <a:solidFill>
                <a:srgbClr val="000000"/>
              </a:solidFill>
              <a:latin typeface="Arial"/>
              <a:ea typeface="Arial"/>
              <a:cs typeface="Arial"/>
            </a:rPr>
            <a:t>
</a:t>
          </a:r>
          <a:r>
            <a:rPr lang="en-US" cap="none" sz="1000" b="0" i="0" u="none" baseline="0">
              <a:solidFill>
                <a:srgbClr val="0000FF"/>
              </a:solidFill>
              <a:latin typeface="Arial"/>
              <a:ea typeface="Arial"/>
              <a:cs typeface="Arial"/>
            </a:rPr>
            <a:t>Special Tip:</a:t>
          </a:r>
          <a:r>
            <a:rPr lang="en-US" cap="none" sz="1000" b="0" i="0" u="none" baseline="0">
              <a:solidFill>
                <a:srgbClr val="000000"/>
              </a:solidFill>
              <a:latin typeface="Arial"/>
              <a:ea typeface="Arial"/>
              <a:cs typeface="Arial"/>
            </a:rPr>
            <a:t> All machinery, buildings, fixtures and equipment values must be the remaining book value or purchase cost minus depreciation.
</a:t>
          </a:r>
          <a:r>
            <a:rPr lang="en-US" cap="none" sz="1000" b="0" i="0" u="none" baseline="0">
              <a:solidFill>
                <a:srgbClr val="000000"/>
              </a:solidFill>
              <a:latin typeface="Arial"/>
              <a:ea typeface="Arial"/>
              <a:cs typeface="Arial"/>
            </a:rPr>
            <a:t>
</a:t>
          </a:r>
          <a:r>
            <a:rPr lang="en-US" cap="none" sz="1000" b="0" i="0" u="none" baseline="0">
              <a:solidFill>
                <a:srgbClr val="0000FF"/>
              </a:solidFill>
              <a:latin typeface="Arial"/>
              <a:ea typeface="Arial"/>
              <a:cs typeface="Arial"/>
            </a:rPr>
            <a:t>Special Tip:</a:t>
          </a:r>
          <a:r>
            <a:rPr lang="en-US" cap="none" sz="1000" b="0" i="0" u="none" baseline="0">
              <a:solidFill>
                <a:srgbClr val="000000"/>
              </a:solidFill>
              <a:latin typeface="Arial"/>
              <a:ea typeface="Arial"/>
              <a:cs typeface="Arial"/>
            </a:rPr>
            <a:t> A piece of equipment or a building whose value and service life has been extended through extensive repairs must have its remaining book value and estimated years of life adjusted to reflect the added value.  
</a:t>
          </a:r>
          <a:r>
            <a:rPr lang="en-US" cap="none" sz="1000" b="0" i="0" u="none" baseline="0">
              <a:solidFill>
                <a:srgbClr val="000000"/>
              </a:solidFill>
              <a:latin typeface="Arial"/>
              <a:ea typeface="Arial"/>
              <a:cs typeface="Arial"/>
            </a:rPr>
            <a:t>Only the actual cost of repairs can be used to calculate the new value and this does not include the cost of your own labor. The cost of such repairs should be included only in line 4d, Non-current/capital purchases, and should not be included in line 2d, Cash current/operating expenses-other.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 Non-current/capital sales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When a capital asset such as a tractor, loader, trailer, display case, truck, building or other similar asset is sold, not traded, the price received for the sale of the item, should be recorded here.  Only that portion of the item used in the production or operation of the enterprise for which a proficiency award application is being submitted should be included.  
</a:t>
          </a:r>
          <a:r>
            <a:rPr lang="en-US" cap="none" sz="1000" b="0" i="0" u="none" baseline="0">
              <a:solidFill>
                <a:srgbClr val="000000"/>
              </a:solidFill>
              <a:latin typeface="Arial"/>
              <a:ea typeface="Arial"/>
              <a:cs typeface="Arial"/>
            </a:rPr>
            <a:t>
</a:t>
          </a:r>
          <a:r>
            <a:rPr lang="en-US" cap="none" sz="1000" b="0" i="0" u="none" baseline="0">
              <a:solidFill>
                <a:srgbClr val="0000FF"/>
              </a:solidFill>
              <a:latin typeface="Arial"/>
              <a:ea typeface="Arial"/>
              <a:cs typeface="Arial"/>
            </a:rPr>
            <a:t>Example: </a:t>
          </a:r>
          <a:r>
            <a:rPr lang="en-US" cap="none" sz="1000" b="0" i="0" u="none" baseline="0">
              <a:solidFill>
                <a:srgbClr val="000000"/>
              </a:solidFill>
              <a:latin typeface="Arial"/>
              <a:ea typeface="Arial"/>
              <a:cs typeface="Arial"/>
            </a:rPr>
            <a:t>A trailer that was used 25% of the time in the landscape nursery enterprise was sold for $400. Only $100 (25% of $400) would be included in the landscape nursery application.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 Beginning non-current/capital inventory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Beginning inventory is the value of all depreciable capital items, including non-depreciable land, as of January 1 of each calendar year. The ending value of one year should be the beginning value of the subsequent year.
</a:t>
          </a:r>
          <a:r>
            <a:rPr lang="en-US" cap="none" sz="1000" b="0" i="0" u="none" baseline="0">
              <a:solidFill>
                <a:srgbClr val="000000"/>
              </a:solidFill>
              <a:latin typeface="Arial"/>
              <a:ea typeface="Arial"/>
              <a:cs typeface="Arial"/>
            </a:rPr>
            <a:t>
</a:t>
          </a:r>
          <a:r>
            <a:rPr lang="en-US" cap="none" sz="1000" b="0" i="0" u="none" baseline="0">
              <a:solidFill>
                <a:srgbClr val="0000FF"/>
              </a:solidFill>
              <a:latin typeface="Arial"/>
              <a:ea typeface="Arial"/>
              <a:cs typeface="Arial"/>
            </a:rPr>
            <a:t>Special Tip:</a:t>
          </a:r>
          <a:r>
            <a:rPr lang="en-US" cap="none" sz="1000" b="0" i="0" u="none" baseline="0">
              <a:solidFill>
                <a:srgbClr val="000000"/>
              </a:solidFill>
              <a:latin typeface="Arial"/>
              <a:ea typeface="Arial"/>
              <a:cs typeface="Arial"/>
            </a:rPr>
            <a:t> While the record year normally runs from January 1 to December 31 of each year, your state may have special rules for the first year you included in this application. If your state recognizes a short (less than 12 month) or long (more than 12 month) first record year, your beginning inventory for the first year should be recorded as of the date your enterprise began. All following beginning inventories should reflect values as of January 1 of each year. Check with your state advisor to determine state rule on length of year for first year students.
</a:t>
          </a:r>
          <a:r>
            <a:rPr lang="en-US" cap="none" sz="1000" b="0" i="0" u="none" baseline="0">
              <a:solidFill>
                <a:srgbClr val="000000"/>
              </a:solidFill>
              <a:latin typeface="Arial"/>
              <a:ea typeface="Arial"/>
              <a:cs typeface="Arial"/>
            </a:rPr>
            <a:t>
</a:t>
          </a:r>
          <a:r>
            <a:rPr lang="en-US" cap="none" sz="1000" b="0" i="0" u="none" baseline="0">
              <a:solidFill>
                <a:srgbClr val="0000FF"/>
              </a:solidFill>
              <a:latin typeface="Arial"/>
              <a:ea typeface="Arial"/>
              <a:cs typeface="Arial"/>
            </a:rPr>
            <a:t>Special Tip:</a:t>
          </a:r>
          <a:r>
            <a:rPr lang="en-US" cap="none" sz="1000" b="0" i="0" u="none" baseline="0">
              <a:solidFill>
                <a:srgbClr val="000000"/>
              </a:solidFill>
              <a:latin typeface="Arial"/>
              <a:ea typeface="Arial"/>
              <a:cs typeface="Arial"/>
            </a:rPr>
            <a:t> Only include the actual applicant's share of each inventory item.
</a:t>
          </a:r>
          <a:r>
            <a:rPr lang="en-US" cap="none" sz="1000" b="0" i="0" u="none" baseline="0">
              <a:solidFill>
                <a:srgbClr val="000000"/>
              </a:solidFill>
              <a:latin typeface="Arial"/>
              <a:ea typeface="Arial"/>
              <a:cs typeface="Arial"/>
            </a:rPr>
            <a:t>
</a:t>
          </a:r>
          <a:r>
            <a:rPr lang="en-US" cap="none" sz="1000" b="0" i="0" u="none" baseline="0">
              <a:solidFill>
                <a:srgbClr val="0000FF"/>
              </a:solidFill>
              <a:latin typeface="Arial"/>
              <a:ea typeface="Arial"/>
              <a:cs typeface="Arial"/>
            </a:rPr>
            <a:t>Special Tip:</a:t>
          </a:r>
          <a:r>
            <a:rPr lang="en-US" cap="none" sz="1000" b="0" i="0" u="none" baseline="0">
              <a:solidFill>
                <a:srgbClr val="000000"/>
              </a:solidFill>
              <a:latin typeface="Arial"/>
              <a:ea typeface="Arial"/>
              <a:cs typeface="Arial"/>
            </a:rPr>
            <a:t> You may have used your personal car or pick-up truck in your business. The Internal Revenue Service will allow a reasonable proportion of the cost of ownership as a business expense.  Please follow all current IRS rules on this issue.
</a:t>
          </a:r>
          <a:r>
            <a:rPr lang="en-US" cap="none" sz="1000" b="0" i="0" u="none" baseline="0">
              <a:solidFill>
                <a:srgbClr val="000000"/>
              </a:solidFill>
              <a:latin typeface="Arial"/>
              <a:ea typeface="Arial"/>
              <a:cs typeface="Arial"/>
            </a:rPr>
            <a:t>
</a:t>
          </a:r>
          <a:r>
            <a:rPr lang="en-US" cap="none" sz="1000" b="0" i="0" u="none" baseline="0">
              <a:solidFill>
                <a:srgbClr val="0000FF"/>
              </a:solidFill>
              <a:latin typeface="Arial"/>
              <a:ea typeface="Arial"/>
              <a:cs typeface="Arial"/>
            </a:rPr>
            <a:t>Special Tip:</a:t>
          </a:r>
          <a:r>
            <a:rPr lang="en-US" cap="none" sz="1000" b="0" i="0" u="none" baseline="0">
              <a:solidFill>
                <a:srgbClr val="000000"/>
              </a:solidFill>
              <a:latin typeface="Arial"/>
              <a:ea typeface="Arial"/>
              <a:cs typeface="Arial"/>
            </a:rPr>
            <a:t> Each year's beginning inventory must be the same as the preceding year's ending inventory.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 Non-current/capital purchases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total purchase price paid for all machinery, fixtures, equipment, buildings, land and land improvements, and purchased dairy, draft and breeding animals.  For items acquired by trade of another capital asset, only the cash “boot” paid should be included as a capital expense. See the special tip for line 4a (Closing non-current/capital inventory) to find out how to handle major repairs that affect inventory values.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 Net capital transactions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value of net capital transactions is a combination of depreciation and the gain or loss on the sale of capital items. Net capital transaction is the difference between the sum of line a and b and the sums of lines c and d. To calculate the net capital transactions, first add lines 4a and 4b; next, add lines 4c and 4d together; now, subtract the total of c+d from the total of a+b.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5. RETURN TO CAPITAL, LABOR &amp; MANAGEMENT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measure of earnings shows how much profit a business generates from the use of labor, management and capital. This is the money left over and available to "pay" the operator's) for their investment in capital, labor and management.  This is found by adding line 3 plus line 4e.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6. TOTAL RETURN TO CAPITAL, LABOR &amp; MANAGEMENT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represents the total returns to capital, labor and management
</a:t>
          </a:r>
          <a:r>
            <a:rPr lang="en-US" cap="none" sz="1000" b="0" i="0" u="none" baseline="0">
              <a:solidFill>
                <a:srgbClr val="000000"/>
              </a:solidFill>
              <a:latin typeface="Arial"/>
              <a:ea typeface="Arial"/>
              <a:cs typeface="Arial"/>
            </a:rPr>
            <a:t>for the years covered by the application. It is calculated by adding lines 5 column A plus B plus C plus D plus E plus F
</a:t>
          </a:r>
        </a:p>
      </xdr:txBody>
    </xdr:sp>
    <xdr:clientData/>
  </xdr:twoCellAnchor>
  <xdr:twoCellAnchor>
    <xdr:from>
      <xdr:col>7</xdr:col>
      <xdr:colOff>476250</xdr:colOff>
      <xdr:row>1</xdr:row>
      <xdr:rowOff>28575</xdr:rowOff>
    </xdr:from>
    <xdr:to>
      <xdr:col>10</xdr:col>
      <xdr:colOff>495300</xdr:colOff>
      <xdr:row>5</xdr:row>
      <xdr:rowOff>142875</xdr:rowOff>
    </xdr:to>
    <xdr:sp>
      <xdr:nvSpPr>
        <xdr:cNvPr id="5" name="Text 6"/>
        <xdr:cNvSpPr txBox="1">
          <a:spLocks noChangeArrowheads="1"/>
        </xdr:cNvSpPr>
      </xdr:nvSpPr>
      <xdr:spPr>
        <a:xfrm>
          <a:off x="4791075" y="190500"/>
          <a:ext cx="3162300" cy="762000"/>
        </a:xfrm>
        <a:prstGeom prst="rect">
          <a:avLst/>
        </a:prstGeom>
        <a:solidFill>
          <a:srgbClr val="CC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Please Note:
</a:t>
          </a:r>
          <a:r>
            <a:rPr lang="en-US" cap="none" sz="1000" b="1" i="0" u="none" baseline="0">
              <a:solidFill>
                <a:srgbClr val="000000"/>
              </a:solidFill>
              <a:latin typeface="Arial"/>
              <a:ea typeface="Arial"/>
              <a:cs typeface="Arial"/>
            </a:rPr>
            <a:t>A. This page is formated with a split screen.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 Two pages (a &amp; b) of the application will print.</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64</xdr:row>
      <xdr:rowOff>9525</xdr:rowOff>
    </xdr:from>
    <xdr:to>
      <xdr:col>1</xdr:col>
      <xdr:colOff>28575</xdr:colOff>
      <xdr:row>65</xdr:row>
      <xdr:rowOff>28575</xdr:rowOff>
    </xdr:to>
    <xdr:pic>
      <xdr:nvPicPr>
        <xdr:cNvPr id="1" name="Picture 3"/>
        <xdr:cNvPicPr preferRelativeResize="1">
          <a:picLocks noChangeAspect="1"/>
        </xdr:cNvPicPr>
      </xdr:nvPicPr>
      <xdr:blipFill>
        <a:blip r:embed="rId1"/>
        <a:stretch>
          <a:fillRect/>
        </a:stretch>
      </xdr:blipFill>
      <xdr:spPr>
        <a:xfrm>
          <a:off x="28575" y="12534900"/>
          <a:ext cx="180975" cy="180975"/>
        </a:xfrm>
        <a:prstGeom prst="rect">
          <a:avLst/>
        </a:prstGeom>
        <a:noFill/>
        <a:ln w="9525" cmpd="sng">
          <a:noFill/>
        </a:ln>
      </xdr:spPr>
    </xdr:pic>
    <xdr:clientData/>
  </xdr:twoCellAnchor>
  <xdr:twoCellAnchor>
    <xdr:from>
      <xdr:col>1</xdr:col>
      <xdr:colOff>600075</xdr:colOff>
      <xdr:row>0</xdr:row>
      <xdr:rowOff>19050</xdr:rowOff>
    </xdr:from>
    <xdr:to>
      <xdr:col>10</xdr:col>
      <xdr:colOff>0</xdr:colOff>
      <xdr:row>5</xdr:row>
      <xdr:rowOff>0</xdr:rowOff>
    </xdr:to>
    <xdr:sp>
      <xdr:nvSpPr>
        <xdr:cNvPr id="2" name="Text 8"/>
        <xdr:cNvSpPr txBox="1">
          <a:spLocks noChangeArrowheads="1"/>
        </xdr:cNvSpPr>
      </xdr:nvSpPr>
      <xdr:spPr>
        <a:xfrm>
          <a:off x="781050" y="19050"/>
          <a:ext cx="5495925" cy="790575"/>
        </a:xfrm>
        <a:prstGeom prst="rect">
          <a:avLst/>
        </a:prstGeom>
        <a:solidFill>
          <a:srgbClr val="FFFF99"/>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FF"/>
              </a:solidFill>
              <a:latin typeface="Arial"/>
              <a:ea typeface="Arial"/>
              <a:cs typeface="Arial"/>
            </a:rPr>
            <a:t>SPECIAL NOTES BEFORE YOU BEGIN THIS PAGE: </a:t>
          </a:r>
          <a:r>
            <a:rPr lang="en-US" cap="none" sz="600" b="1"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Remember - NO DECIMALS!  Use Whole Numbers.
</a:t>
          </a:r>
          <a:r>
            <a:rPr lang="en-US" cap="none" sz="1000" b="1" i="0" u="none" baseline="0">
              <a:solidFill>
                <a:srgbClr val="000000"/>
              </a:solidFill>
              <a:latin typeface="Arial"/>
              <a:ea typeface="Arial"/>
              <a:cs typeface="Arial"/>
            </a:rPr>
            <a:t>   B. ABSOLUTELY Do </a:t>
          </a:r>
          <a:r>
            <a:rPr lang="en-US" cap="none" sz="1200" b="1" i="0" u="sng" baseline="0">
              <a:solidFill>
                <a:srgbClr val="000000"/>
              </a:solidFill>
              <a:latin typeface="Arial"/>
              <a:ea typeface="Arial"/>
              <a:cs typeface="Arial"/>
            </a:rPr>
            <a:t>NOT</a:t>
          </a:r>
          <a:r>
            <a:rPr lang="en-US" cap="none" sz="1000" b="1" i="0" u="none" baseline="0">
              <a:solidFill>
                <a:srgbClr val="000000"/>
              </a:solidFill>
              <a:latin typeface="Arial"/>
              <a:ea typeface="Arial"/>
              <a:cs typeface="Arial"/>
            </a:rPr>
            <a:t> cut or copy and paste cells.
</a:t>
          </a:r>
          <a:r>
            <a:rPr lang="en-US" cap="none" sz="1000" b="1" i="0" u="none" baseline="0">
              <a:solidFill>
                <a:srgbClr val="000000"/>
              </a:solidFill>
              <a:latin typeface="Arial"/>
              <a:ea typeface="Arial"/>
              <a:cs typeface="Arial"/>
            </a:rPr>
            <a:t>   C. Helpful information is located to both the right and below the application on this page.
</a:t>
          </a:r>
        </a:p>
      </xdr:txBody>
    </xdr:sp>
    <xdr:clientData/>
  </xdr:twoCellAnchor>
  <xdr:twoCellAnchor>
    <xdr:from>
      <xdr:col>26</xdr:col>
      <xdr:colOff>542925</xdr:colOff>
      <xdr:row>0</xdr:row>
      <xdr:rowOff>9525</xdr:rowOff>
    </xdr:from>
    <xdr:to>
      <xdr:col>38</xdr:col>
      <xdr:colOff>238125</xdr:colOff>
      <xdr:row>83</xdr:row>
      <xdr:rowOff>76200</xdr:rowOff>
    </xdr:to>
    <xdr:sp>
      <xdr:nvSpPr>
        <xdr:cNvPr id="3" name="Text 3"/>
        <xdr:cNvSpPr txBox="1">
          <a:spLocks noChangeArrowheads="1"/>
        </xdr:cNvSpPr>
      </xdr:nvSpPr>
      <xdr:spPr>
        <a:xfrm>
          <a:off x="8115300" y="9525"/>
          <a:ext cx="7010400" cy="1566862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VI. Applicant's Financial Balance Sheet Statement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Numbers can paint an accurate picture of your business success.  You will need to understand how they can help guide you in making decisions all your life.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Beginning of first year (SAE)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value of particular assets or liabilities at the time your first SAE program began.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Ending of last complete year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value of particular assets or liabilities as of December 31 of the final year in which the application is submitted.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Related to Proficiency (A, C)</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Agricultural proficiency awards are judged on the basis of what an applicant has accomplished in a very specific area of agriculture.  Many students may have a broader SAE program than that which is eligible to be used in any one proficiency application. That’s why you should only use the financial information that relates to the specific proficiency award area in which you are applying in the “Related to Proficiency” columns.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Total (B, 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represents the financial information pertaining to your entire SAE program including the amount in the “Related to Proficiency (A)” column and "Related to Proficiency (C)" column.  Most students will have additional SAE programs that are not related to this proficiency award area.  The assets from those areas are included in the Total columns (B and 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 CURRENT/OPERATING ASSETS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cash or items you own that could normally be converted into cash within one year of the normal course of business operation.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Cash on-hand</a:t>
          </a:r>
          <a:r>
            <a:rPr lang="en-US" cap="none" sz="1000" b="0" i="0" u="none" baseline="0">
              <a:solidFill>
                <a:srgbClr val="000000"/>
              </a:solidFill>
              <a:latin typeface="Arial"/>
              <a:ea typeface="Arial"/>
              <a:cs typeface="Arial"/>
            </a:rPr>
            <a:t>, or money in the bank in checking and savings accounts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 Cash value -- bonds, stocks, life insurance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actual cash value that could be obtained if the item was to be turned into cash. With life insurance, include only the cash surrender value of the policy -- do not list the face value. Remember: some life insurance policies have no cash value.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c. Notes and accounts receivable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money others owe you for items sold or services provided. For example, you sold a bred mare to your neighbor in December, but you will not be paid for four months. Until you have been paid for the mare the value of the sale should be listed as an account receivable. Another example: You completed a landscape job for the local hospital during the last year covered by your application. You billed them for $4,500. The hospital paid $2,000 of the cost in November when you finished, but will not pay the rest until March. The $2,500 it still owes would be an account receivable.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 Current/operating inventory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Columns (A) and (C) are transferred amounts from Page 5, line 2, Total   Current/Operating Inventory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 Total Current/Operating Assets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represents the sum total of your current assets including those associated with this award area (1a+1b+1c+1d).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2. NON-CURRENT/CAPITAL ASSETS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Non-current/capital assets have a productive life of more than one year and are used in your business.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Non-depreciable inventory</a:t>
          </a:r>
          <a:r>
            <a:rPr lang="en-US" cap="none" sz="1000" b="0" i="0" u="none" baseline="0">
              <a:solidFill>
                <a:srgbClr val="000000"/>
              </a:solidFill>
              <a:latin typeface="Arial"/>
              <a:ea typeface="Arial"/>
              <a:cs typeface="Arial"/>
            </a:rPr>
            <a:t> (including land)  These totals are transferred from Page 5, line 3c
</a:t>
          </a:r>
          <a:r>
            <a:rPr lang="en-US" cap="none" sz="1000" b="1" i="0" u="none" baseline="0">
              <a:solidFill>
                <a:srgbClr val="000000"/>
              </a:solidFill>
              <a:latin typeface="Arial"/>
              <a:ea typeface="Arial"/>
              <a:cs typeface="Arial"/>
            </a:rPr>
            <a:t>b. Depreciable inventory </a:t>
          </a:r>
          <a:r>
            <a:rPr lang="en-US" cap="none" sz="1000" b="0" i="0" u="none" baseline="0">
              <a:solidFill>
                <a:srgbClr val="000000"/>
              </a:solidFill>
              <a:latin typeface="Arial"/>
              <a:ea typeface="Arial"/>
              <a:cs typeface="Arial"/>
            </a:rPr>
            <a:t>(including purchased breeding stock)  These totals are transferred from Page 5, line 4d
</a:t>
          </a:r>
          <a:r>
            <a:rPr lang="en-US" cap="none" sz="1000" b="1" i="0" u="none" baseline="0">
              <a:solidFill>
                <a:srgbClr val="000000"/>
              </a:solidFill>
              <a:latin typeface="Arial"/>
              <a:ea typeface="Arial"/>
              <a:cs typeface="Arial"/>
            </a:rPr>
            <a:t>c. Total Non-Current/Capital Assets  </a:t>
          </a:r>
          <a:r>
            <a:rPr lang="en-US" cap="none" sz="1000" b="0" i="0" u="none" baseline="0">
              <a:solidFill>
                <a:srgbClr val="000000"/>
              </a:solidFill>
              <a:latin typeface="Arial"/>
              <a:ea typeface="Arial"/>
              <a:cs typeface="Arial"/>
            </a:rPr>
            <a:t>These totals are transferred from Page 5, line 5 Total Non-Current/Capital Inventory 
</a:t>
          </a:r>
          <a:r>
            <a:rPr lang="en-US" cap="none" sz="1000" b="1" i="0" u="none" baseline="0">
              <a:solidFill>
                <a:srgbClr val="000000"/>
              </a:solidFill>
              <a:latin typeface="Arial"/>
              <a:ea typeface="Arial"/>
              <a:cs typeface="Arial"/>
            </a:rPr>
            <a:t>d. TOTAL ASSETS  </a:t>
          </a:r>
          <a:r>
            <a:rPr lang="en-US" cap="none" sz="1000" b="0" i="0" u="none" baseline="0">
              <a:solidFill>
                <a:srgbClr val="000000"/>
              </a:solidFill>
              <a:latin typeface="Arial"/>
              <a:ea typeface="Arial"/>
              <a:cs typeface="Arial"/>
            </a:rPr>
            <a:t>The sum of lines 1e+2c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3. CURRENT/OPERATING LIABILITIES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money you owe others that you expect to pay within a year.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Accounts and notes payable  </a:t>
          </a:r>
          <a:r>
            <a:rPr lang="en-US" cap="none" sz="1000" b="0" i="0" u="none" baseline="0">
              <a:solidFill>
                <a:srgbClr val="000000"/>
              </a:solidFill>
              <a:latin typeface="Arial"/>
              <a:ea typeface="Arial"/>
              <a:cs typeface="Arial"/>
            </a:rPr>
            <a:t>These totals are transferred from Page 5, Schedule of Liabilities, line 1a
</a:t>
          </a:r>
          <a:r>
            <a:rPr lang="en-US" cap="none" sz="1000" b="1" i="0" u="none" baseline="0">
              <a:solidFill>
                <a:srgbClr val="000000"/>
              </a:solidFill>
              <a:latin typeface="Arial"/>
              <a:ea typeface="Arial"/>
              <a:cs typeface="Arial"/>
            </a:rPr>
            <a:t>b. Current portion of non-current debt  </a:t>
          </a:r>
          <a:r>
            <a:rPr lang="en-US" cap="none" sz="1000" b="0" i="0" u="none" baseline="0">
              <a:solidFill>
                <a:srgbClr val="000000"/>
              </a:solidFill>
              <a:latin typeface="Arial"/>
              <a:ea typeface="Arial"/>
              <a:cs typeface="Arial"/>
            </a:rPr>
            <a:t>These totals are transferred from Page 5, Schedule of Liabilities, line 1b
</a:t>
          </a:r>
          <a:r>
            <a:rPr lang="en-US" cap="none" sz="1000" b="1" i="0" u="none" baseline="0">
              <a:solidFill>
                <a:srgbClr val="000000"/>
              </a:solidFill>
              <a:latin typeface="Arial"/>
              <a:ea typeface="Arial"/>
              <a:cs typeface="Arial"/>
            </a:rPr>
            <a:t>c. Total Current/Operating Liabilities  </a:t>
          </a:r>
          <a:r>
            <a:rPr lang="en-US" cap="none" sz="1000" b="0" i="0" u="none" baseline="0">
              <a:solidFill>
                <a:srgbClr val="000000"/>
              </a:solidFill>
              <a:latin typeface="Arial"/>
              <a:ea typeface="Arial"/>
              <a:cs typeface="Arial"/>
            </a:rPr>
            <a:t>These totals are transferred from Page 5, Schedule of Liabilities, line 1c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4. NON-CURRENT/CAPITAL LIABILITIES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Non-current liabilities are those liabilities that are not due within a year.  They were formerly classified as intermediate and long term liabilities, but are now all included in the general category of non-current liabilities.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Notes and chattel mortgages</a:t>
          </a:r>
          <a:r>
            <a:rPr lang="en-US" cap="none" sz="1000" b="0" i="0" u="none" baseline="0">
              <a:solidFill>
                <a:srgbClr val="000000"/>
              </a:solidFill>
              <a:latin typeface="Arial"/>
              <a:ea typeface="Arial"/>
              <a:cs typeface="Arial"/>
            </a:rPr>
            <a:t> (total notes and chattel mortgages minus current portion)
</a:t>
          </a:r>
          <a:r>
            <a:rPr lang="en-US" cap="none" sz="1000" b="0" i="0" u="none" baseline="0">
              <a:solidFill>
                <a:srgbClr val="000000"/>
              </a:solidFill>
              <a:latin typeface="Arial"/>
              <a:ea typeface="Arial"/>
              <a:cs typeface="Arial"/>
            </a:rPr>
            <a:t>These amounts are transferred from Page 5, Schedule of Liabilities, line d
</a:t>
          </a:r>
          <a:r>
            <a:rPr lang="en-US" cap="none" sz="1000" b="1" i="0" u="none" baseline="0">
              <a:solidFill>
                <a:srgbClr val="000000"/>
              </a:solidFill>
              <a:latin typeface="Arial"/>
              <a:ea typeface="Arial"/>
              <a:cs typeface="Arial"/>
            </a:rPr>
            <a:t>b. Real estate mortgages/contracts;</a:t>
          </a:r>
          <a:r>
            <a:rPr lang="en-US" cap="none" sz="1000" b="0" i="0" u="none" baseline="0">
              <a:solidFill>
                <a:srgbClr val="000000"/>
              </a:solidFill>
              <a:latin typeface="Arial"/>
              <a:ea typeface="Arial"/>
              <a:cs typeface="Arial"/>
            </a:rPr>
            <a:t> contracts (total real estate mortgages; contracts minus current portion)
</a:t>
          </a:r>
          <a:r>
            <a:rPr lang="en-US" cap="none" sz="1000" b="0" i="0" u="none" baseline="0">
              <a:solidFill>
                <a:srgbClr val="000000"/>
              </a:solidFill>
              <a:latin typeface="Arial"/>
              <a:ea typeface="Arial"/>
              <a:cs typeface="Arial"/>
            </a:rPr>
            <a:t>These amounts are transferred from Page 5, Schedule of Liabilities, line 2e
</a:t>
          </a:r>
          <a:r>
            <a:rPr lang="en-US" cap="none" sz="1000" b="1" i="0" u="none" baseline="0">
              <a:solidFill>
                <a:srgbClr val="000000"/>
              </a:solidFill>
              <a:latin typeface="Arial"/>
              <a:ea typeface="Arial"/>
              <a:cs typeface="Arial"/>
            </a:rPr>
            <a:t>c. Total Non-Current/Capital Liabilities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These amounts are transferred from Page 5, Schedule of Liabilities, line 2f 
</a:t>
          </a:r>
          <a:r>
            <a:rPr lang="en-US" cap="none" sz="1000" b="1" i="0" u="none" baseline="0">
              <a:solidFill>
                <a:srgbClr val="000000"/>
              </a:solidFill>
              <a:latin typeface="Arial"/>
              <a:ea typeface="Arial"/>
              <a:cs typeface="Arial"/>
            </a:rPr>
            <a:t>d. TOTAL LIABILITIES</a:t>
          </a:r>
          <a:r>
            <a:rPr lang="en-US" cap="none" sz="1000" b="0" i="0" u="none" baseline="0">
              <a:solidFill>
                <a:srgbClr val="000000"/>
              </a:solidFill>
              <a:latin typeface="Arial"/>
              <a:ea typeface="Arial"/>
              <a:cs typeface="Arial"/>
            </a:rPr>
            <a:t> (3c plus 4c)
</a:t>
          </a:r>
          <a:r>
            <a:rPr lang="en-US" cap="none" sz="1000" b="0" i="0" u="none" baseline="0">
              <a:solidFill>
                <a:srgbClr val="000000"/>
              </a:solidFill>
              <a:latin typeface="Arial"/>
              <a:ea typeface="Arial"/>
              <a:cs typeface="Arial"/>
            </a:rPr>
            <a:t>This represents your total debts.  It is determined by combining your total current liabilities with non-current liabilities.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5. OWNER’S EQUITY/NET WORTH</a:t>
          </a:r>
          <a:r>
            <a:rPr lang="en-US" cap="none" sz="1000" b="0" i="0" u="none" baseline="0">
              <a:solidFill>
                <a:srgbClr val="000000"/>
              </a:solidFill>
              <a:latin typeface="Arial"/>
              <a:ea typeface="Arial"/>
              <a:cs typeface="Arial"/>
            </a:rPr>
            <a:t> (2d minus 4d)
</a:t>
          </a:r>
          <a:r>
            <a:rPr lang="en-US" cap="none" sz="1000" b="0" i="0" u="none" baseline="0">
              <a:solidFill>
                <a:srgbClr val="000000"/>
              </a:solidFill>
              <a:latin typeface="Arial"/>
              <a:ea typeface="Arial"/>
              <a:cs typeface="Arial"/>
            </a:rPr>
            <a:t>Equity is the value of your ownership in property, stocks, cash, etc. This is determined by subtracting the total liabilities from total assets. It could be thought of as what you would have left if everything you owned was turned into cash and all debts paid.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6. GAIN OR LOSS IN OWNER’S EQUITY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Gain or loss in owner’s equity is calculated by subtracting the owner’s  beginning equity from the owner’s equity at the end of the last year  included in the application, Page 7 line 5, column c minus line 5, column c (for 
</a:t>
          </a:r>
          <a:r>
            <a:rPr lang="en-US" cap="none" sz="1000" b="0" i="0" u="none" baseline="0">
              <a:solidFill>
                <a:srgbClr val="000000"/>
              </a:solidFill>
              <a:latin typeface="Arial"/>
              <a:ea typeface="Arial"/>
              <a:cs typeface="Arial"/>
            </a:rPr>
            <a:t> Related to Proficiency C column); Page 7 line 5 column b minus line 5 
</a:t>
          </a:r>
          <a:r>
            <a:rPr lang="en-US" cap="none" sz="1000" b="0" i="0" u="none" baseline="0">
              <a:solidFill>
                <a:srgbClr val="000000"/>
              </a:solidFill>
              <a:latin typeface="Arial"/>
              <a:ea typeface="Arial"/>
              <a:cs typeface="Arial"/>
            </a:rPr>
            <a:t> column d (for Total D column)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7. WORKING CAPITAL</a:t>
          </a:r>
          <a:r>
            <a:rPr lang="en-US" cap="none" sz="1000" b="0" i="0" u="none" baseline="0">
              <a:solidFill>
                <a:srgbClr val="000000"/>
              </a:solidFill>
              <a:latin typeface="Arial"/>
              <a:ea typeface="Arial"/>
              <a:cs typeface="Arial"/>
            </a:rPr>
            <a:t> (Current assets minus current liabilities)  (1e minus 3c)
</a:t>
          </a:r>
          <a:r>
            <a:rPr lang="en-US" cap="none" sz="1000" b="0" i="0" u="none" baseline="0">
              <a:solidFill>
                <a:srgbClr val="000000"/>
              </a:solidFill>
              <a:latin typeface="Arial"/>
              <a:ea typeface="Arial"/>
              <a:cs typeface="Arial"/>
            </a:rPr>
            <a:t>Working capital is expressed in actual dollars. It is calculated by subtracting the dollars you owe in current liabilities, from the dollars you own in current assets. Working capital is the amount of dollars you have to operate your business after you have put aside funds to pay off your current liabilities.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8. CURRENT RATIO</a:t>
          </a:r>
          <a:r>
            <a:rPr lang="en-US" cap="none" sz="1000" b="0" i="0" u="none" baseline="0">
              <a:solidFill>
                <a:srgbClr val="000000"/>
              </a:solidFill>
              <a:latin typeface="Arial"/>
              <a:ea typeface="Arial"/>
              <a:cs typeface="Arial"/>
            </a:rPr>
            <a:t> (Current assets divided by current liabilities)  (1e divided by 3c)
</a:t>
          </a:r>
          <a:r>
            <a:rPr lang="en-US" cap="none" sz="1000" b="0" i="0" u="none" baseline="0">
              <a:solidFill>
                <a:srgbClr val="000000"/>
              </a:solidFill>
              <a:latin typeface="Arial"/>
              <a:ea typeface="Arial"/>
              <a:cs typeface="Arial"/>
            </a:rPr>
            <a:t>This tells you how many dollars of current assets you have for each dollar of current liabilities. Creditors often look at this ratio as a measure of your ability to handle additional debt.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9. DEBT TO EQUITY RATIO </a:t>
          </a:r>
          <a:r>
            <a:rPr lang="en-US" cap="none" sz="1000" b="0" i="0" u="none" baseline="0">
              <a:solidFill>
                <a:srgbClr val="000000"/>
              </a:solidFill>
              <a:latin typeface="Arial"/>
              <a:ea typeface="Arial"/>
              <a:cs typeface="Arial"/>
            </a:rPr>
            <a:t>(Total liabilities divided by owner’s equity)  (4d divided by 5)
</a:t>
          </a:r>
          <a:r>
            <a:rPr lang="en-US" cap="none" sz="1000" b="0" i="0" u="none" baseline="0">
              <a:solidFill>
                <a:srgbClr val="000000"/>
              </a:solidFill>
              <a:latin typeface="Arial"/>
              <a:ea typeface="Arial"/>
              <a:cs typeface="Arial"/>
            </a:rPr>
            <a:t>This ratio shows the relationship of your debt to your equity. It helps describe the degree to which your business is leveraged -- that is, how much of somebody else’s money is used in your business compared to your own investment.
</a:t>
          </a:r>
          <a:r>
            <a:rPr lang="en-US" cap="none" sz="1000" b="0" i="0" u="none" baseline="0">
              <a:solidFill>
                <a:srgbClr val="000000"/>
              </a:solidFill>
              <a:latin typeface="Arial"/>
              <a:ea typeface="Arial"/>
              <a:cs typeface="Arial"/>
            </a:rPr>
            <a:t>
</a:t>
          </a:r>
        </a:p>
      </xdr:txBody>
    </xdr:sp>
    <xdr:clientData/>
  </xdr:twoCellAnchor>
  <xdr:twoCellAnchor>
    <xdr:from>
      <xdr:col>0</xdr:col>
      <xdr:colOff>123825</xdr:colOff>
      <xdr:row>66</xdr:row>
      <xdr:rowOff>123825</xdr:rowOff>
    </xdr:from>
    <xdr:to>
      <xdr:col>12</xdr:col>
      <xdr:colOff>142875</xdr:colOff>
      <xdr:row>118</xdr:row>
      <xdr:rowOff>152400</xdr:rowOff>
    </xdr:to>
    <xdr:sp>
      <xdr:nvSpPr>
        <xdr:cNvPr id="4" name="Text 4"/>
        <xdr:cNvSpPr txBox="1">
          <a:spLocks noChangeArrowheads="1"/>
        </xdr:cNvSpPr>
      </xdr:nvSpPr>
      <xdr:spPr>
        <a:xfrm>
          <a:off x="123825" y="12973050"/>
          <a:ext cx="7400925" cy="8448675"/>
        </a:xfrm>
        <a:prstGeom prst="rect">
          <a:avLst/>
        </a:prstGeom>
        <a:solidFill>
          <a:srgbClr val="FFFFCC"/>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00"/>
              </a:solidFill>
              <a:latin typeface="Arial"/>
              <a:ea typeface="Arial"/>
              <a:cs typeface="Arial"/>
            </a:rPr>
            <a:t>VII. Efficiencies Attained</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Efficiency factors measure how well you have done in managing your enterprise compared to accepted industry standards. An efficiency factor is like a report card. Sometimes it tells you you’re doing very well and should continue your current practices. Sometimes it reveals that you should make some changes.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Efficiency Factor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Efficiency factors are accepted types of factors that can be used to measure the effectiveness of specific aspects of enterprises.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Year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calendar year in which the efficiency was attained.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Level Achieved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Efficiency factors are represented by specific numbers. Calculate the efficiency factor and put the number here.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Describe how this factor was used to manage this enterprise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What did you learn from your efficiency factors? What changes in management, if any, did you decide to make based on your analysis of this efficiency factor?
</a:t>
          </a:r>
          <a:r>
            <a:rPr lang="en-US" cap="none" sz="1000" b="0" i="0" u="none" baseline="0">
              <a:solidFill>
                <a:srgbClr val="000000"/>
              </a:solidFill>
              <a:latin typeface="Arial"/>
              <a:ea typeface="Arial"/>
              <a:cs typeface="Arial"/>
            </a:rPr>
            <a:t>
</a:t>
          </a:r>
          <a:r>
            <a:rPr lang="en-US" cap="none" sz="1000" b="1" i="0" u="none" baseline="0">
              <a:solidFill>
                <a:srgbClr val="0000FF"/>
              </a:solidFill>
              <a:latin typeface="Arial"/>
              <a:ea typeface="Arial"/>
              <a:cs typeface="Arial"/>
            </a:rPr>
            <a:t>Examples: </a:t>
          </a:r>
          <a:r>
            <a:rPr lang="en-US" cap="none" sz="1000" b="0" i="0" u="none" baseline="0">
              <a:solidFill>
                <a:srgbClr val="000000"/>
              </a:solidFill>
              <a:latin typeface="Arial"/>
              <a:ea typeface="Arial"/>
              <a:cs typeface="Arial"/>
            </a:rPr>
            <a:t>        
</a:t>
          </a:r>
          <a:r>
            <a:rPr lang="en-US" cap="none" sz="1000" b="0" i="0" u="sng" baseline="0">
              <a:solidFill>
                <a:srgbClr val="0000FF"/>
              </a:solidFill>
              <a:latin typeface="Arial"/>
              <a:ea typeface="Arial"/>
              <a:cs typeface="Arial"/>
            </a:rPr>
            <a:t>Efficiency Factor</a:t>
          </a:r>
          <a:r>
            <a:rPr lang="en-US" cap="none" sz="1000" b="0" i="0" u="none" baseline="0">
              <a:solidFill>
                <a:srgbClr val="0000FF"/>
              </a:solidFill>
              <a:latin typeface="Arial"/>
              <a:ea typeface="Arial"/>
              <a:cs typeface="Arial"/>
            </a:rPr>
            <a:t>    </a:t>
          </a:r>
          <a:r>
            <a:rPr lang="en-US" cap="none" sz="1000" b="0" i="0" u="none" baseline="0">
              <a:solidFill>
                <a:srgbClr val="000000"/>
              </a:solidFill>
              <a:latin typeface="Arial"/>
              <a:ea typeface="Arial"/>
              <a:cs typeface="Arial"/>
            </a:rPr>
            <a:t>Pigs born per liter</a:t>
          </a:r>
          <a:r>
            <a:rPr lang="en-US" cap="none" sz="1000" b="0" i="0" u="none" baseline="0">
              <a:solidFill>
                <a:srgbClr val="0000FF"/>
              </a:solidFill>
              <a:latin typeface="Arial"/>
              <a:ea typeface="Arial"/>
              <a:cs typeface="Arial"/>
            </a:rPr>
            <a:t>
</a:t>
          </a:r>
          <a:r>
            <a:rPr lang="en-US" cap="none" sz="1000" b="0" i="0" u="sng" baseline="0">
              <a:solidFill>
                <a:srgbClr val="0000FF"/>
              </a:solidFill>
              <a:latin typeface="Arial"/>
              <a:ea typeface="Arial"/>
              <a:cs typeface="Arial"/>
            </a:rPr>
            <a:t>Year</a:t>
          </a:r>
          <a:r>
            <a:rPr lang="en-US" cap="none" sz="1000" b="0" i="0" u="none" baseline="0">
              <a:solidFill>
                <a:srgbClr val="0000FF"/>
              </a:solidFill>
              <a:latin typeface="Arial"/>
              <a:ea typeface="Arial"/>
              <a:cs typeface="Arial"/>
            </a:rPr>
            <a:t> </a:t>
          </a:r>
          <a:r>
            <a:rPr lang="en-US" cap="none" sz="1000" b="0" i="0" u="none" baseline="0">
              <a:solidFill>
                <a:srgbClr val="000000"/>
              </a:solidFill>
              <a:latin typeface="Arial"/>
              <a:ea typeface="Arial"/>
              <a:cs typeface="Arial"/>
            </a:rPr>
            <a:t>                    1999
</a:t>
          </a:r>
          <a:r>
            <a:rPr lang="en-US" cap="none" sz="1000" b="0" i="0" u="sng" baseline="0">
              <a:solidFill>
                <a:srgbClr val="0000FF"/>
              </a:solidFill>
              <a:latin typeface="Arial"/>
              <a:ea typeface="Arial"/>
              <a:cs typeface="Arial"/>
            </a:rPr>
            <a:t>Level Achieved</a:t>
          </a:r>
          <a:r>
            <a:rPr lang="en-US" cap="none" sz="1000" b="0" i="0" u="none" baseline="0">
              <a:solidFill>
                <a:srgbClr val="000000"/>
              </a:solidFill>
              <a:latin typeface="Arial"/>
              <a:ea typeface="Arial"/>
              <a:cs typeface="Arial"/>
            </a:rPr>
            <a:t>       8.3 to manage this enterprise 
</a:t>
          </a:r>
          <a:r>
            <a:rPr lang="en-US" cap="none" sz="1000" b="0" i="0" u="sng" baseline="0">
              <a:solidFill>
                <a:srgbClr val="0000FF"/>
              </a:solidFill>
              <a:latin typeface="Arial"/>
              <a:ea typeface="Arial"/>
              <a:cs typeface="Arial"/>
            </a:rPr>
            <a:t>Describe how this factor was used to manage this enterprise</a:t>
          </a:r>
          <a:r>
            <a:rPr lang="en-US" cap="none" sz="1000" b="0" i="0" u="sng" baseline="0">
              <a:solidFill>
                <a:srgbClr val="000000"/>
              </a:solidFill>
              <a:latin typeface="Arial"/>
              <a:ea typeface="Arial"/>
              <a:cs typeface="Arial"/>
            </a:rPr>
            <a: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factor was below industry standards so I culled poor performing sows to improve conception rates. Birth rates increased to 8.7 in 2000 and 9.1 in 2001.  
</a:t>
          </a:r>
          <a:r>
            <a:rPr lang="en-US" cap="none" sz="1000" b="0" i="0" u="none" baseline="0">
              <a:solidFill>
                <a:srgbClr val="000000"/>
              </a:solidFill>
              <a:latin typeface="Arial"/>
              <a:ea typeface="Arial"/>
              <a:cs typeface="Arial"/>
            </a:rPr>
            <a:t>
</a:t>
          </a:r>
          <a:r>
            <a:rPr lang="en-US" cap="none" sz="1000" b="0" i="0" u="sng" baseline="0">
              <a:solidFill>
                <a:srgbClr val="0000FF"/>
              </a:solidFill>
              <a:latin typeface="Arial"/>
              <a:ea typeface="Arial"/>
              <a:cs typeface="Arial"/>
            </a:rPr>
            <a:t>Efficiency Factor</a:t>
          </a:r>
          <a:r>
            <a:rPr lang="en-US" cap="none" sz="1000" b="0" i="0" u="none" baseline="0">
              <a:solidFill>
                <a:srgbClr val="000000"/>
              </a:solidFill>
              <a:latin typeface="Arial"/>
              <a:ea typeface="Arial"/>
              <a:cs typeface="Arial"/>
            </a:rPr>
            <a:t>    Inventory turnover 
</a:t>
          </a:r>
          <a:r>
            <a:rPr lang="en-US" cap="none" sz="1000" b="0" i="0" u="sng" baseline="0">
              <a:solidFill>
                <a:srgbClr val="0000FF"/>
              </a:solidFill>
              <a:latin typeface="Arial"/>
              <a:ea typeface="Arial"/>
              <a:cs typeface="Arial"/>
            </a:rPr>
            <a:t>Year </a:t>
          </a:r>
          <a:r>
            <a:rPr lang="en-US" cap="none" sz="1000" b="0" i="0" u="none" baseline="0">
              <a:solidFill>
                <a:srgbClr val="000000"/>
              </a:solidFill>
              <a:latin typeface="Arial"/>
              <a:ea typeface="Arial"/>
              <a:cs typeface="Arial"/>
            </a:rPr>
            <a:t>                     2000               
</a:t>
          </a:r>
          <a:r>
            <a:rPr lang="en-US" cap="none" sz="1000" b="0" i="0" u="sng" baseline="0">
              <a:solidFill>
                <a:srgbClr val="0000FF"/>
              </a:solidFill>
              <a:latin typeface="Arial"/>
              <a:ea typeface="Arial"/>
              <a:cs typeface="Arial"/>
            </a:rPr>
            <a:t>Level Achieved</a:t>
          </a:r>
          <a:r>
            <a:rPr lang="en-US" cap="none" sz="1000" b="0" i="0" u="none" baseline="0">
              <a:solidFill>
                <a:srgbClr val="000000"/>
              </a:solidFill>
              <a:latin typeface="Arial"/>
              <a:ea typeface="Arial"/>
              <a:cs typeface="Arial"/>
            </a:rPr>
            <a:t>       19.7                
</a:t>
          </a:r>
          <a:r>
            <a:rPr lang="en-US" cap="none" sz="1000" b="0" i="0" u="sng" baseline="0">
              <a:solidFill>
                <a:srgbClr val="0000FF"/>
              </a:solidFill>
              <a:latin typeface="Arial"/>
              <a:ea typeface="Arial"/>
              <a:cs typeface="Arial"/>
            </a:rPr>
            <a:t>Describe how tjhis factor was used to manage this enterprise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Industry standards (Robert Morris &amp; Associates) indicate that businesses of this kind should have an inventory turnover of about 18-20. Thus, I have made no change in inventory management.   
</a:t>
          </a:r>
          <a:r>
            <a:rPr lang="en-US" cap="none" sz="1000" b="0" i="0" u="none" baseline="0">
              <a:solidFill>
                <a:srgbClr val="000000"/>
              </a:solidFill>
              <a:latin typeface="Arial"/>
              <a:ea typeface="Arial"/>
              <a:cs typeface="Arial"/>
            </a:rPr>
            <a:t>
</a:t>
          </a:r>
          <a:r>
            <a:rPr lang="en-US" cap="none" sz="1000" b="0" i="0" u="sng" baseline="0">
              <a:solidFill>
                <a:srgbClr val="0000FF"/>
              </a:solidFill>
              <a:latin typeface="Arial"/>
              <a:ea typeface="Arial"/>
              <a:cs typeface="Arial"/>
            </a:rPr>
            <a:t>Efficiency Factor</a:t>
          </a:r>
          <a:r>
            <a:rPr lang="en-US" cap="none" sz="1000" b="0" i="0" u="none" baseline="0">
              <a:solidFill>
                <a:srgbClr val="000000"/>
              </a:solidFill>
              <a:latin typeface="Arial"/>
              <a:ea typeface="Arial"/>
              <a:cs typeface="Arial"/>
            </a:rPr>
            <a:t>    Gross profit percentage  
</a:t>
          </a:r>
          <a:r>
            <a:rPr lang="en-US" cap="none" sz="1000" b="0" i="0" u="sng" baseline="0">
              <a:solidFill>
                <a:srgbClr val="0000FF"/>
              </a:solidFill>
              <a:latin typeface="Arial"/>
              <a:ea typeface="Arial"/>
              <a:cs typeface="Arial"/>
            </a:rPr>
            <a:t>Year</a:t>
          </a:r>
          <a:r>
            <a:rPr lang="en-US" cap="none" sz="1000" b="0" i="0" u="none" baseline="0">
              <a:solidFill>
                <a:srgbClr val="000000"/>
              </a:solidFill>
              <a:latin typeface="Arial"/>
              <a:ea typeface="Arial"/>
              <a:cs typeface="Arial"/>
            </a:rPr>
            <a:t>                      2001  
</a:t>
          </a:r>
          <a:r>
            <a:rPr lang="en-US" cap="none" sz="1000" b="0" i="0" u="sng" baseline="0">
              <a:solidFill>
                <a:srgbClr val="0000FF"/>
              </a:solidFill>
              <a:latin typeface="Arial"/>
              <a:ea typeface="Arial"/>
              <a:cs typeface="Arial"/>
            </a:rPr>
            <a:t>Level Achieved </a:t>
          </a:r>
          <a:r>
            <a:rPr lang="en-US" cap="none" sz="1000" b="0" i="0" u="none" baseline="0">
              <a:solidFill>
                <a:srgbClr val="000000"/>
              </a:solidFill>
              <a:latin typeface="Arial"/>
              <a:ea typeface="Arial"/>
              <a:cs typeface="Arial"/>
            </a:rPr>
            <a:t>      29%   
</a:t>
          </a:r>
          <a:r>
            <a:rPr lang="en-US" cap="none" sz="1000" b="0" i="0" u="sng" baseline="0">
              <a:solidFill>
                <a:srgbClr val="0000FF"/>
              </a:solidFill>
              <a:latin typeface="Arial"/>
              <a:ea typeface="Arial"/>
              <a:cs typeface="Arial"/>
            </a:rPr>
            <a:t>Describe how this factor was used to manage this enterprise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Industry standards for this type of business show high profit businesses have gross profit percentages of 42-45 percent. I instituted a           program to reduce fixed costs.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Where and how to get information for formulas:  See Proficiecny Handbook Appendix I, II</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•Total feed expense - see  page XXXXX
</a:t>
          </a:r>
          <a:r>
            <a:rPr lang="en-US" cap="none" sz="1000" b="0" i="0" u="none" baseline="0">
              <a:solidFill>
                <a:srgbClr val="000000"/>
              </a:solidFill>
              <a:latin typeface="Arial"/>
              <a:ea typeface="Arial"/>
              <a:cs typeface="Arial"/>
            </a:rPr>
            <a:t>•Total pounds of meat animal or poultry produced - see page XXXX
</a:t>
          </a:r>
          <a:r>
            <a:rPr lang="en-US" cap="none" sz="1000" b="0" i="0" u="none" baseline="0">
              <a:solidFill>
                <a:srgbClr val="000000"/>
              </a:solidFill>
              <a:latin typeface="Arial"/>
              <a:ea typeface="Arial"/>
              <a:cs typeface="Arial"/>
            </a:rPr>
            <a:t>•Total livestock-animal enterprise income - see page XXXX
</a:t>
          </a:r>
          <a:r>
            <a:rPr lang="en-US" cap="none" sz="1000" b="0" i="0" u="none" baseline="0">
              <a:solidFill>
                <a:srgbClr val="000000"/>
              </a:solidFill>
              <a:latin typeface="Arial"/>
              <a:ea typeface="Arial"/>
              <a:cs typeface="Arial"/>
            </a:rPr>
            <a:t>•Total pounds of feed fed - see page XXXX
</a:t>
          </a:r>
          <a:r>
            <a:rPr lang="en-US" cap="none" sz="1000" b="0" i="0" u="none" baseline="0">
              <a:solidFill>
                <a:srgbClr val="000000"/>
              </a:solidFill>
              <a:latin typeface="Arial"/>
              <a:ea typeface="Arial"/>
              <a:cs typeface="Arial"/>
            </a:rPr>
            <a:t>•Average number of animals on hand for the year - see page XXXX
</a:t>
          </a:r>
          <a:r>
            <a:rPr lang="en-US" cap="none" sz="1000" b="0" i="0" u="none" baseline="0">
              <a:solidFill>
                <a:srgbClr val="000000"/>
              </a:solidFill>
              <a:latin typeface="Arial"/>
              <a:ea typeface="Arial"/>
              <a:cs typeface="Arial"/>
            </a:rPr>
            <a:t>•205-day adjusted weaning weight (beef cattle only) - see page XXXX
</a:t>
          </a:r>
          <a:r>
            <a:rPr lang="en-US" cap="none" sz="1000" b="0" i="0" u="none" baseline="0">
              <a:solidFill>
                <a:srgbClr val="000000"/>
              </a:solidFill>
              <a:latin typeface="Arial"/>
              <a:ea typeface="Arial"/>
              <a:cs typeface="Arial"/>
            </a:rPr>
            <a:t>•Total pounds milk produced (dairy, dairy goats, milking sheep) - see page XXX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Turn to Proficiency Handbook Appendix II. for a sample of specific formulas needed to calculate efficiency factors for some enterprises.</a:t>
          </a:r>
          <a:r>
            <a:rPr lang="en-US" cap="none" sz="1000" b="0" i="0" u="none" baseline="0">
              <a:solidFill>
                <a:srgbClr val="000000"/>
              </a:solidFill>
              <a:latin typeface="Arial"/>
              <a:ea typeface="Arial"/>
              <a:cs typeface="Arial"/>
            </a:rPr>
            <a:t>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0</xdr:rowOff>
    </xdr:from>
    <xdr:to>
      <xdr:col>12</xdr:col>
      <xdr:colOff>571500</xdr:colOff>
      <xdr:row>0</xdr:row>
      <xdr:rowOff>0</xdr:rowOff>
    </xdr:to>
    <xdr:sp fLocksText="0">
      <xdr:nvSpPr>
        <xdr:cNvPr id="1" name="Text 1"/>
        <xdr:cNvSpPr txBox="1">
          <a:spLocks noChangeArrowheads="1"/>
        </xdr:cNvSpPr>
      </xdr:nvSpPr>
      <xdr:spPr>
        <a:xfrm>
          <a:off x="9525" y="0"/>
          <a:ext cx="56197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Place cursor here and begin typing. Use Cursor to exit box.</a:t>
          </a:r>
        </a:p>
      </xdr:txBody>
    </xdr:sp>
    <xdr:clientData/>
  </xdr:twoCellAnchor>
  <xdr:twoCellAnchor>
    <xdr:from>
      <xdr:col>0</xdr:col>
      <xdr:colOff>9525</xdr:colOff>
      <xdr:row>0</xdr:row>
      <xdr:rowOff>0</xdr:rowOff>
    </xdr:from>
    <xdr:to>
      <xdr:col>12</xdr:col>
      <xdr:colOff>571500</xdr:colOff>
      <xdr:row>0</xdr:row>
      <xdr:rowOff>0</xdr:rowOff>
    </xdr:to>
    <xdr:sp fLocksText="0">
      <xdr:nvSpPr>
        <xdr:cNvPr id="2" name="Text 2"/>
        <xdr:cNvSpPr txBox="1">
          <a:spLocks noChangeArrowheads="1"/>
        </xdr:cNvSpPr>
      </xdr:nvSpPr>
      <xdr:spPr>
        <a:xfrm>
          <a:off x="9525" y="0"/>
          <a:ext cx="5619750" cy="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Place cursor here and begin typing.</a:t>
          </a:r>
        </a:p>
      </xdr:txBody>
    </xdr:sp>
    <xdr:clientData/>
  </xdr:twoCellAnchor>
  <xdr:twoCellAnchor editAs="oneCell">
    <xdr:from>
      <xdr:col>0</xdr:col>
      <xdr:colOff>57150</xdr:colOff>
      <xdr:row>46</xdr:row>
      <xdr:rowOff>219075</xdr:rowOff>
    </xdr:from>
    <xdr:to>
      <xdr:col>0</xdr:col>
      <xdr:colOff>238125</xdr:colOff>
      <xdr:row>48</xdr:row>
      <xdr:rowOff>9525</xdr:rowOff>
    </xdr:to>
    <xdr:pic>
      <xdr:nvPicPr>
        <xdr:cNvPr id="3" name="Picture 3"/>
        <xdr:cNvPicPr preferRelativeResize="1">
          <a:picLocks noChangeAspect="1"/>
        </xdr:cNvPicPr>
      </xdr:nvPicPr>
      <xdr:blipFill>
        <a:blip r:embed="rId1"/>
        <a:stretch>
          <a:fillRect/>
        </a:stretch>
      </xdr:blipFill>
      <xdr:spPr>
        <a:xfrm>
          <a:off x="57150" y="10010775"/>
          <a:ext cx="180975" cy="180975"/>
        </a:xfrm>
        <a:prstGeom prst="rect">
          <a:avLst/>
        </a:prstGeom>
        <a:noFill/>
        <a:ln w="9525" cmpd="sng">
          <a:noFill/>
        </a:ln>
      </xdr:spPr>
    </xdr:pic>
    <xdr:clientData/>
  </xdr:twoCellAnchor>
  <xdr:twoCellAnchor>
    <xdr:from>
      <xdr:col>1</xdr:col>
      <xdr:colOff>0</xdr:colOff>
      <xdr:row>0</xdr:row>
      <xdr:rowOff>0</xdr:rowOff>
    </xdr:from>
    <xdr:to>
      <xdr:col>6</xdr:col>
      <xdr:colOff>581025</xdr:colOff>
      <xdr:row>0</xdr:row>
      <xdr:rowOff>0</xdr:rowOff>
    </xdr:to>
    <xdr:sp>
      <xdr:nvSpPr>
        <xdr:cNvPr id="4" name="Text 5"/>
        <xdr:cNvSpPr txBox="1">
          <a:spLocks noChangeArrowheads="1"/>
        </xdr:cNvSpPr>
      </xdr:nvSpPr>
      <xdr:spPr>
        <a:xfrm>
          <a:off x="504825" y="0"/>
          <a:ext cx="26003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Place cursor here &amp; begin typing. Use cursor to exit box.</a:t>
          </a:r>
        </a:p>
      </xdr:txBody>
    </xdr:sp>
    <xdr:clientData/>
  </xdr:twoCellAnchor>
  <xdr:twoCellAnchor>
    <xdr:from>
      <xdr:col>0</xdr:col>
      <xdr:colOff>9525</xdr:colOff>
      <xdr:row>0</xdr:row>
      <xdr:rowOff>0</xdr:rowOff>
    </xdr:from>
    <xdr:to>
      <xdr:col>12</xdr:col>
      <xdr:colOff>571500</xdr:colOff>
      <xdr:row>0</xdr:row>
      <xdr:rowOff>0</xdr:rowOff>
    </xdr:to>
    <xdr:sp fLocksText="0">
      <xdr:nvSpPr>
        <xdr:cNvPr id="5" name="Text 6"/>
        <xdr:cNvSpPr txBox="1">
          <a:spLocks noChangeArrowheads="1"/>
        </xdr:cNvSpPr>
      </xdr:nvSpPr>
      <xdr:spPr>
        <a:xfrm>
          <a:off x="9525" y="0"/>
          <a:ext cx="5619750"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Place cursor here and begin typing. Use Cursor to exit box.</a:t>
          </a:r>
        </a:p>
      </xdr:txBody>
    </xdr:sp>
    <xdr:clientData/>
  </xdr:twoCellAnchor>
  <xdr:twoCellAnchor>
    <xdr:from>
      <xdr:col>1</xdr:col>
      <xdr:colOff>0</xdr:colOff>
      <xdr:row>0</xdr:row>
      <xdr:rowOff>0</xdr:rowOff>
    </xdr:from>
    <xdr:to>
      <xdr:col>6</xdr:col>
      <xdr:colOff>581025</xdr:colOff>
      <xdr:row>0</xdr:row>
      <xdr:rowOff>0</xdr:rowOff>
    </xdr:to>
    <xdr:sp>
      <xdr:nvSpPr>
        <xdr:cNvPr id="6" name="Text 7"/>
        <xdr:cNvSpPr txBox="1">
          <a:spLocks noChangeArrowheads="1"/>
        </xdr:cNvSpPr>
      </xdr:nvSpPr>
      <xdr:spPr>
        <a:xfrm>
          <a:off x="504825" y="0"/>
          <a:ext cx="2600325" cy="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Place cursor here &amp; begin typing. Use cursor to exit box.</a:t>
          </a:r>
        </a:p>
      </xdr:txBody>
    </xdr:sp>
    <xdr:clientData/>
  </xdr:twoCellAnchor>
  <xdr:twoCellAnchor>
    <xdr:from>
      <xdr:col>1</xdr:col>
      <xdr:colOff>114300</xdr:colOff>
      <xdr:row>0</xdr:row>
      <xdr:rowOff>19050</xdr:rowOff>
    </xdr:from>
    <xdr:to>
      <xdr:col>10</xdr:col>
      <xdr:colOff>190500</xdr:colOff>
      <xdr:row>5</xdr:row>
      <xdr:rowOff>0</xdr:rowOff>
    </xdr:to>
    <xdr:sp>
      <xdr:nvSpPr>
        <xdr:cNvPr id="7" name="Text 8"/>
        <xdr:cNvSpPr txBox="1">
          <a:spLocks noChangeArrowheads="1"/>
        </xdr:cNvSpPr>
      </xdr:nvSpPr>
      <xdr:spPr>
        <a:xfrm>
          <a:off x="619125" y="19050"/>
          <a:ext cx="4010025" cy="790575"/>
        </a:xfrm>
        <a:prstGeom prst="rect">
          <a:avLst/>
        </a:prstGeom>
        <a:solidFill>
          <a:srgbClr val="FFFF99"/>
        </a:solidFill>
        <a:ln w="9525" cmpd="sng">
          <a:solidFill>
            <a:srgbClr val="000000"/>
          </a:solidFill>
          <a:headEnd type="none"/>
          <a:tailEnd type="none"/>
        </a:ln>
      </xdr:spPr>
      <xdr:txBody>
        <a:bodyPr vertOverflow="clip" wrap="square" lIns="36576" tIns="27432" rIns="0" bIns="0"/>
        <a:p>
          <a:pPr algn="l">
            <a:defRPr/>
          </a:pPr>
          <a:r>
            <a:rPr lang="en-US" cap="none" sz="1200" b="1" i="0" u="none" baseline="0">
              <a:solidFill>
                <a:srgbClr val="0000FF"/>
              </a:solidFill>
              <a:latin typeface="Arial"/>
              <a:ea typeface="Arial"/>
              <a:cs typeface="Arial"/>
            </a:rPr>
            <a:t>SPECIAL NOTES BEFORE YOU BEGIN THIS PAGE: </a:t>
          </a:r>
          <a:r>
            <a:rPr lang="en-US" cap="none" sz="600" b="1" i="0" u="none" baseline="0">
              <a:solidFill>
                <a:srgbClr val="000000"/>
              </a:solidFill>
              <a:latin typeface="Arial"/>
              <a:ea typeface="Arial"/>
              <a:cs typeface="Arial"/>
            </a:rPr>
            <a:t>
</a:t>
          </a:r>
          <a:r>
            <a:rPr lang="en-US" cap="none" sz="6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 Remember - NO DECIMALS!  Use Whole Numbers.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B. Do </a:t>
          </a:r>
          <a:r>
            <a:rPr lang="en-US" cap="none" sz="1200" b="1" i="0" u="sng" baseline="0">
              <a:solidFill>
                <a:srgbClr val="000000"/>
              </a:solidFill>
              <a:latin typeface="Arial"/>
              <a:ea typeface="Arial"/>
              <a:cs typeface="Arial"/>
            </a:rPr>
            <a:t>NOT</a:t>
          </a:r>
          <a:r>
            <a:rPr lang="en-US" cap="none" sz="1000" b="1" i="0" u="none" baseline="0">
              <a:solidFill>
                <a:srgbClr val="000000"/>
              </a:solidFill>
              <a:latin typeface="Arial"/>
              <a:ea typeface="Arial"/>
              <a:cs typeface="Arial"/>
            </a:rPr>
            <a:t> cut or copy and paste cells.
</a:t>
          </a:r>
        </a:p>
      </xdr:txBody>
    </xdr:sp>
    <xdr:clientData/>
  </xdr:twoCellAnchor>
  <xdr:twoCellAnchor>
    <xdr:from>
      <xdr:col>13</xdr:col>
      <xdr:colOff>590550</xdr:colOff>
      <xdr:row>1</xdr:row>
      <xdr:rowOff>57150</xdr:rowOff>
    </xdr:from>
    <xdr:to>
      <xdr:col>24</xdr:col>
      <xdr:colOff>438150</xdr:colOff>
      <xdr:row>74</xdr:row>
      <xdr:rowOff>85725</xdr:rowOff>
    </xdr:to>
    <xdr:sp>
      <xdr:nvSpPr>
        <xdr:cNvPr id="8" name="Text 8"/>
        <xdr:cNvSpPr txBox="1">
          <a:spLocks noChangeArrowheads="1"/>
        </xdr:cNvSpPr>
      </xdr:nvSpPr>
      <xdr:spPr>
        <a:xfrm>
          <a:off x="6734175" y="219075"/>
          <a:ext cx="6553200" cy="14258925"/>
        </a:xfrm>
        <a:prstGeom prst="rect">
          <a:avLst/>
        </a:prstGeom>
        <a:solidFill>
          <a:srgbClr val="FFFFCC"/>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VIII. Non-Cash Income Not Related to this Award Area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fair market value for items that were obtained through barter or exchange for labor.  This is income that is NOT related to this award area.
</a:t>
          </a:r>
          <a:r>
            <a:rPr lang="en-US" cap="none" sz="1000" b="0" i="0" u="none" baseline="0">
              <a:solidFill>
                <a:srgbClr val="000000"/>
              </a:solidFill>
              <a:latin typeface="Arial"/>
              <a:ea typeface="Arial"/>
              <a:cs typeface="Arial"/>
            </a:rPr>
            <a:t>
</a:t>
          </a:r>
          <a:r>
            <a:rPr lang="en-US" cap="none" sz="1000" b="1" i="0" u="none" baseline="0">
              <a:solidFill>
                <a:srgbClr val="0000FF"/>
              </a:solidFill>
              <a:latin typeface="Arial"/>
              <a:ea typeface="Arial"/>
              <a:cs typeface="Arial"/>
            </a:rPr>
            <a:t>Example: </a:t>
          </a:r>
          <a:r>
            <a:rPr lang="en-US" cap="none" sz="1000" b="0" i="0" u="none" baseline="0">
              <a:solidFill>
                <a:srgbClr val="000000"/>
              </a:solidFill>
              <a:latin typeface="Arial"/>
              <a:ea typeface="Arial"/>
              <a:cs typeface="Arial"/>
            </a:rPr>
            <a:t>You operate a hog enterprise and a landscape nursery business. You are applying for the proficiency award in swine. You worked for your neighbor in exchange for three pickup loads of baled straw to use in your landscape nursery operation. You valued the straw at $120. You should record the $120 as non-cash income here, Section VIII. You would add the value of the straw - $120 - as a non-cash operating expense to your record for nursery management, but you would NOT include it as a non-cash expense in your swine proficiency application.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Year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calendar year in which the non-cash income was received.
</a:t>
          </a:r>
          <a:r>
            <a:rPr lang="en-US" cap="none" sz="1000" b="1" i="0" u="none" baseline="0">
              <a:solidFill>
                <a:srgbClr val="000000"/>
              </a:solidFill>
              <a:latin typeface="Arial"/>
              <a:ea typeface="Arial"/>
              <a:cs typeface="Arial"/>
            </a:rPr>
            <a:t>Source of Income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short statement that describes who provided the income.
</a:t>
          </a:r>
          <a:r>
            <a:rPr lang="en-US" cap="none" sz="1000" b="1" i="0" u="none" baseline="0">
              <a:solidFill>
                <a:srgbClr val="000000"/>
              </a:solidFill>
              <a:latin typeface="Arial"/>
              <a:ea typeface="Arial"/>
              <a:cs typeface="Arial"/>
            </a:rPr>
            <a:t>Amount Received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fair market value of the exchange for labor or barter transaction.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IX. Earned Income Not Related to this Award Area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the income to capital, labor and management from enterprises other than the area in which you are applying. This also includes gross wages earned working for someone else, and net income from supplementary activity (such as custom work) that was not part of the award area in which you are applying.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Most students’ SAE programs are made up of several different enterprises. However, the proficiency award program is designed to recognize achievements in a specific enterprise. Since the return to capital, labor and management from these additional enterprises will be reflected in the financial statements, it is important they are identified.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Year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calendar year in which the income not related to this particular award area was received.
</a:t>
          </a:r>
          <a:r>
            <a:rPr lang="en-US" cap="none" sz="1000" b="1" i="0" u="none" baseline="0">
              <a:solidFill>
                <a:srgbClr val="000000"/>
              </a:solidFill>
              <a:latin typeface="Arial"/>
              <a:ea typeface="Arial"/>
              <a:cs typeface="Arial"/>
            </a:rPr>
            <a:t>Source of Income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short statement that describes the source of the income.
</a:t>
          </a:r>
          <a:r>
            <a:rPr lang="en-US" cap="none" sz="1000" b="1" i="0" u="none" baseline="0">
              <a:solidFill>
                <a:srgbClr val="000000"/>
              </a:solidFill>
              <a:latin typeface="Arial"/>
              <a:ea typeface="Arial"/>
              <a:cs typeface="Arial"/>
            </a:rPr>
            <a:t>Amount Received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gross dollar value of each item of income.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 Gifts, Inheritance, and Other Non-Earned Income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represents the cash value of all items of unearned income that were received, such as interest on savings accounts, dividend on stocks and bonds, gifts, inheritances and other forms of unearned income.
</a:t>
          </a:r>
          <a:r>
            <a:rPr lang="en-US" cap="none" sz="1000" b="0" i="0" u="none" baseline="0">
              <a:solidFill>
                <a:srgbClr val="000000"/>
              </a:solidFill>
              <a:latin typeface="Arial"/>
              <a:ea typeface="Arial"/>
              <a:cs typeface="Arial"/>
            </a:rPr>
            <a:t>
</a:t>
          </a:r>
          <a:r>
            <a:rPr lang="en-US" cap="none" sz="1000" b="0" i="0" u="none" baseline="0">
              <a:solidFill>
                <a:srgbClr val="0000FF"/>
              </a:solidFill>
              <a:latin typeface="Arial"/>
              <a:ea typeface="Arial"/>
              <a:cs typeface="Arial"/>
            </a:rPr>
            <a:t>Example #1:</a:t>
          </a:r>
          <a:r>
            <a:rPr lang="en-US" cap="none" sz="1000" b="0" i="0" u="none" baseline="0">
              <a:solidFill>
                <a:srgbClr val="000000"/>
              </a:solidFill>
              <a:latin typeface="Arial"/>
              <a:ea typeface="Arial"/>
              <a:cs typeface="Arial"/>
            </a:rPr>
            <a:t> Your uncle died and left you 20 acres of land valued at $10,000. You should record the inheritance in this section. 
</a:t>
          </a:r>
          <a:r>
            <a:rPr lang="en-US" cap="none" sz="1000" b="0" i="0" u="none" baseline="0">
              <a:solidFill>
                <a:srgbClr val="000000"/>
              </a:solidFill>
              <a:latin typeface="Arial"/>
              <a:ea typeface="Arial"/>
              <a:cs typeface="Arial"/>
            </a:rPr>
            <a:t>
</a:t>
          </a:r>
          <a:r>
            <a:rPr lang="en-US" cap="none" sz="1000" b="0" i="0" u="none" baseline="0">
              <a:solidFill>
                <a:srgbClr val="0000FF"/>
              </a:solidFill>
              <a:latin typeface="Arial"/>
              <a:ea typeface="Arial"/>
              <a:cs typeface="Arial"/>
            </a:rPr>
            <a:t>Example #2: </a:t>
          </a:r>
          <a:r>
            <a:rPr lang="en-US" cap="none" sz="1000" b="0" i="0" u="none" baseline="0">
              <a:solidFill>
                <a:srgbClr val="000000"/>
              </a:solidFill>
              <a:latin typeface="Arial"/>
              <a:ea typeface="Arial"/>
              <a:cs typeface="Arial"/>
            </a:rPr>
            <a:t>The hardware store downtown had a drawing for a large
</a:t>
          </a:r>
          <a:r>
            <a:rPr lang="en-US" cap="none" sz="1000" b="0" i="0" u="none" baseline="0">
              <a:solidFill>
                <a:srgbClr val="000000"/>
              </a:solidFill>
              <a:latin typeface="Arial"/>
              <a:ea typeface="Arial"/>
              <a:cs typeface="Arial"/>
            </a:rPr>
            <a:t>socket set valued at $150. You were the lucky winner. Record the value of the socket set in this section.
</a:t>
          </a:r>
          <a:r>
            <a:rPr lang="en-US" cap="none" sz="1000" b="0" i="0" u="none" baseline="0">
              <a:solidFill>
                <a:srgbClr val="000000"/>
              </a:solidFill>
              <a:latin typeface="Arial"/>
              <a:ea typeface="Arial"/>
              <a:cs typeface="Arial"/>
            </a:rPr>
            <a:t>
</a:t>
          </a:r>
          <a:r>
            <a:rPr lang="en-US" cap="none" sz="1000" b="0" i="0" u="none" baseline="0">
              <a:solidFill>
                <a:srgbClr val="0000FF"/>
              </a:solidFill>
              <a:latin typeface="Arial"/>
              <a:ea typeface="Arial"/>
              <a:cs typeface="Arial"/>
            </a:rPr>
            <a:t>Example #3:</a:t>
          </a:r>
          <a:r>
            <a:rPr lang="en-US" cap="none" sz="1000" b="0" i="0" u="none" baseline="0">
              <a:solidFill>
                <a:srgbClr val="000000"/>
              </a:solidFill>
              <a:latin typeface="Arial"/>
              <a:ea typeface="Arial"/>
              <a:cs typeface="Arial"/>
            </a:rPr>
            <a:t>  You have stock in a mutual fund. This year the fund declared a dividend of $90 on your stock. Record the dividend in this section.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Year</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calendar year in which the gift, inheritance or other income earned was received.
</a:t>
          </a:r>
          <a:r>
            <a:rPr lang="en-US" cap="none" sz="1000" b="1" i="0" u="none" baseline="0">
              <a:solidFill>
                <a:srgbClr val="000000"/>
              </a:solidFill>
              <a:latin typeface="Arial"/>
              <a:ea typeface="Arial"/>
              <a:cs typeface="Arial"/>
            </a:rPr>
            <a:t>Source of Income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A short statement that describes who provided the gift, inheritance or other income.
</a:t>
          </a:r>
          <a:r>
            <a:rPr lang="en-US" cap="none" sz="1000" b="1" i="0" u="none" baseline="0">
              <a:solidFill>
                <a:srgbClr val="000000"/>
              </a:solidFill>
              <a:latin typeface="Arial"/>
              <a:ea typeface="Arial"/>
              <a:cs typeface="Arial"/>
            </a:rPr>
            <a:t>Amount Received</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actual dollar value of the interest/dividend earned, or the value of the gifts or inheritance received.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XI. Accounting for Change in Owner's Equity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One way to check the accuracy of your application is to account for changes you have reported in your owner’s equity, or net worth. This is the concept: all of the money you have earned or gained through other means, like gifts, inheritances and so forth, can be used for only two purposes: it can either be spent for things you use to operate your business and consumed in personal living, like food, clothing, tuition, or stereos, or it can change owner’s equity.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brief chart takes information from other parts of your application and from your personal records, to check the accuracy of your accounts.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1. Total Return to Capital, Labor and Management  </a:t>
          </a:r>
          <a:r>
            <a:rPr lang="en-US" cap="none" sz="1000" b="0" i="0" u="none" baseline="0">
              <a:solidFill>
                <a:srgbClr val="000000"/>
              </a:solidFill>
              <a:latin typeface="Arial"/>
              <a:ea typeface="Arial"/>
              <a:cs typeface="Arial"/>
            </a:rPr>
            <a:t>   Take this figure from Section V., line 6, Column F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2. Non-Cash Income Not Related to this Award Area  </a:t>
          </a:r>
          <a:r>
            <a:rPr lang="en-US" cap="none" sz="1000" b="0" i="0" u="none" baseline="0">
              <a:solidFill>
                <a:srgbClr val="000000"/>
              </a:solidFill>
              <a:latin typeface="Arial"/>
              <a:ea typeface="Arial"/>
              <a:cs typeface="Arial"/>
            </a:rPr>
            <a:t> Take this figure from Section VIII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3. Earned Income Not Related to this Award Area</a:t>
          </a:r>
          <a:r>
            <a:rPr lang="en-US" cap="none" sz="1000" b="0" i="0" u="none" baseline="0">
              <a:solidFill>
                <a:srgbClr val="000000"/>
              </a:solidFill>
              <a:latin typeface="Arial"/>
              <a:ea typeface="Arial"/>
              <a:cs typeface="Arial"/>
            </a:rPr>
            <a:t>       Take this figure from Section IX.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4. Gifts, Inheritances and Other Non-Earned Income  </a:t>
          </a:r>
          <a:r>
            <a:rPr lang="en-US" cap="none" sz="1000" b="0" i="0" u="none" baseline="0">
              <a:solidFill>
                <a:srgbClr val="000000"/>
              </a:solidFill>
              <a:latin typeface="Arial"/>
              <a:ea typeface="Arial"/>
              <a:cs typeface="Arial"/>
            </a:rPr>
            <a:t> Take this figure from Section X.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5. Total Sources of Income</a:t>
          </a:r>
          <a:r>
            <a:rPr lang="en-US" cap="none" sz="1000" b="0" i="0" u="none" baseline="0">
              <a:solidFill>
                <a:srgbClr val="000000"/>
              </a:solidFill>
              <a:latin typeface="Arial"/>
              <a:ea typeface="Arial"/>
              <a:cs typeface="Arial"/>
            </a:rPr>
            <a:t>                                           Section XI, 1+2+3+4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6. Withdrawals for Family Living, Gifts, Income/Taxes and All Other Personal Expenditures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comes from your own personal spending records. There is no other place in this application where it is reported. You should include money you have spent for personal use including items such as food and meals bought, personal supplies for use by you and your family, school tuition, books and fees, gas for your car, income taxes, recreation, gifts to others and any other money you spent for personal items not associated with your business enterprises.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7. Maximum Possible Increase in Owner’s Equity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is line 5 minus line 6. The increase in owner’s equity cannot be any greater than the difference between the total source of all income received and all expenditures that were incurred during the years covered by the application. Remember, the costs associated with your enterprise have already been accounted for when you calculated the return to capital, labor and management.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8. Gain or loss in Owner’s Equity</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Take this figure from Section VI., line 6, Column D. Remember: the gain in owner’s equity cannot be any greater than the value you reported on line 7 (Maximum Possible Increase in Owner’s Equity) above.
</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fa.org/awards/01exceltemplates/html/exceltemplatetips.htm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drawing" Target="../drawings/drawing7.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72"/>
  <sheetViews>
    <sheetView showGridLines="0" tabSelected="1" zoomScalePageLayoutView="0" workbookViewId="0" topLeftCell="A1">
      <selection activeCell="A1" sqref="A1"/>
    </sheetView>
  </sheetViews>
  <sheetFormatPr defaultColWidth="9.140625" defaultRowHeight="12.75"/>
  <cols>
    <col min="1" max="1" width="4.8515625" style="0" customWidth="1"/>
    <col min="10" max="10" width="11.140625" style="0" customWidth="1"/>
    <col min="11" max="11" width="7.140625" style="0" customWidth="1"/>
  </cols>
  <sheetData>
    <row r="1" spans="1:11" ht="18">
      <c r="A1" s="785" t="s">
        <v>0</v>
      </c>
      <c r="B1" s="647"/>
      <c r="C1" s="647"/>
      <c r="D1" s="647"/>
      <c r="E1" s="647"/>
      <c r="F1" s="647"/>
      <c r="G1" s="647"/>
      <c r="H1" s="647"/>
      <c r="I1" s="647"/>
      <c r="J1" s="647"/>
      <c r="K1" s="648"/>
    </row>
    <row r="2" spans="1:11" ht="18">
      <c r="A2" s="646" t="s">
        <v>727</v>
      </c>
      <c r="B2" s="646"/>
      <c r="C2" s="646"/>
      <c r="D2" s="646"/>
      <c r="E2" s="646"/>
      <c r="F2" s="646"/>
      <c r="G2" s="646"/>
      <c r="H2" s="646"/>
      <c r="I2" s="646"/>
      <c r="J2" s="646"/>
      <c r="K2" s="646"/>
    </row>
    <row r="3" spans="1:11" ht="18">
      <c r="A3" s="646"/>
      <c r="B3" s="646"/>
      <c r="C3" s="646"/>
      <c r="D3" s="646"/>
      <c r="E3" s="646"/>
      <c r="F3" s="646"/>
      <c r="G3" s="646"/>
      <c r="H3" s="646"/>
      <c r="I3" s="646"/>
      <c r="J3" s="646"/>
      <c r="K3" s="646"/>
    </row>
    <row r="4" spans="1:11" ht="18">
      <c r="A4" s="646"/>
      <c r="B4" s="646"/>
      <c r="C4" s="646"/>
      <c r="D4" s="646"/>
      <c r="E4" s="646"/>
      <c r="F4" s="646"/>
      <c r="G4" s="646"/>
      <c r="H4" s="646"/>
      <c r="I4" s="646"/>
      <c r="J4" s="646"/>
      <c r="K4" s="646"/>
    </row>
    <row r="5" spans="1:11" ht="18">
      <c r="A5" s="646"/>
      <c r="B5" s="646"/>
      <c r="C5" s="646"/>
      <c r="D5" s="646"/>
      <c r="E5" s="646"/>
      <c r="F5" s="646"/>
      <c r="G5" s="646"/>
      <c r="H5" s="646"/>
      <c r="I5" s="646"/>
      <c r="J5" s="646"/>
      <c r="K5" s="646"/>
    </row>
    <row r="6" spans="1:11" ht="18">
      <c r="A6" s="646"/>
      <c r="B6" s="646"/>
      <c r="C6" s="646"/>
      <c r="D6" s="646"/>
      <c r="E6" s="646"/>
      <c r="F6" s="646"/>
      <c r="G6" s="646"/>
      <c r="H6" s="646"/>
      <c r="I6" s="646"/>
      <c r="J6" s="646"/>
      <c r="K6" s="646"/>
    </row>
    <row r="7" spans="1:11" ht="18">
      <c r="A7" s="646"/>
      <c r="B7" s="649" t="s">
        <v>1</v>
      </c>
      <c r="C7" s="646"/>
      <c r="D7" s="646"/>
      <c r="E7" s="646"/>
      <c r="F7" s="646"/>
      <c r="G7" s="646"/>
      <c r="H7" s="646"/>
      <c r="I7" s="646"/>
      <c r="J7" s="646"/>
      <c r="K7" s="646"/>
    </row>
    <row r="8" spans="1:11" ht="9.75" customHeight="1">
      <c r="A8" s="648"/>
      <c r="B8" s="648"/>
      <c r="C8" s="648"/>
      <c r="D8" s="648"/>
      <c r="E8" s="648"/>
      <c r="F8" s="648"/>
      <c r="G8" s="648"/>
      <c r="H8" s="648"/>
      <c r="I8" s="648"/>
      <c r="J8" s="648"/>
      <c r="K8" s="648"/>
    </row>
    <row r="9" spans="1:11" ht="15">
      <c r="A9" s="650" t="s">
        <v>2</v>
      </c>
      <c r="B9" s="651" t="s">
        <v>3</v>
      </c>
      <c r="C9" s="652"/>
      <c r="D9" s="652"/>
      <c r="E9" s="652"/>
      <c r="F9" s="652"/>
      <c r="G9" s="652"/>
      <c r="H9" s="652"/>
      <c r="I9" s="652"/>
      <c r="J9" s="648"/>
      <c r="K9" s="648"/>
    </row>
    <row r="10" spans="1:11" ht="9.75" customHeight="1">
      <c r="A10" s="650"/>
      <c r="B10" s="651"/>
      <c r="C10" s="652"/>
      <c r="D10" s="652"/>
      <c r="E10" s="652"/>
      <c r="F10" s="652"/>
      <c r="G10" s="652"/>
      <c r="H10" s="652"/>
      <c r="I10" s="652"/>
      <c r="J10" s="648"/>
      <c r="K10" s="648"/>
    </row>
    <row r="11" spans="1:11" ht="14.25">
      <c r="A11" s="782" t="s">
        <v>4</v>
      </c>
      <c r="B11" s="863" t="s">
        <v>554</v>
      </c>
      <c r="C11" s="863"/>
      <c r="D11" s="863"/>
      <c r="E11" s="863"/>
      <c r="F11" s="863"/>
      <c r="G11" s="863"/>
      <c r="H11" s="863"/>
      <c r="I11" s="863"/>
      <c r="J11" s="863"/>
      <c r="K11" s="648"/>
    </row>
    <row r="12" spans="1:11" ht="9.75" customHeight="1">
      <c r="A12" s="782"/>
      <c r="B12" s="783"/>
      <c r="C12" s="783"/>
      <c r="D12" s="783"/>
      <c r="E12" s="783"/>
      <c r="F12" s="783"/>
      <c r="G12" s="783"/>
      <c r="H12" s="783"/>
      <c r="I12" s="783"/>
      <c r="J12" s="783"/>
      <c r="K12" s="648"/>
    </row>
    <row r="13" spans="1:11" ht="14.25">
      <c r="A13" s="782" t="s">
        <v>5</v>
      </c>
      <c r="B13" s="863" t="s">
        <v>559</v>
      </c>
      <c r="C13" s="863"/>
      <c r="D13" s="863"/>
      <c r="E13" s="863"/>
      <c r="F13" s="863"/>
      <c r="G13" s="863"/>
      <c r="H13" s="863"/>
      <c r="I13" s="863"/>
      <c r="J13" s="863"/>
      <c r="K13" s="648"/>
    </row>
    <row r="14" spans="1:11" ht="14.25">
      <c r="A14" s="782"/>
      <c r="B14" s="863" t="s">
        <v>560</v>
      </c>
      <c r="C14" s="863"/>
      <c r="D14" s="863"/>
      <c r="E14" s="863"/>
      <c r="F14" s="863"/>
      <c r="G14" s="863"/>
      <c r="H14" s="863"/>
      <c r="I14" s="863"/>
      <c r="J14" s="863"/>
      <c r="K14" s="648"/>
    </row>
    <row r="15" spans="1:11" ht="14.25">
      <c r="A15" s="782"/>
      <c r="B15" s="864" t="s">
        <v>555</v>
      </c>
      <c r="C15" s="863"/>
      <c r="D15" s="863"/>
      <c r="E15" s="863"/>
      <c r="F15" s="863"/>
      <c r="G15" s="863"/>
      <c r="H15" s="863"/>
      <c r="I15" s="863"/>
      <c r="J15" s="863"/>
      <c r="K15" s="648"/>
    </row>
    <row r="16" spans="1:11" ht="9.75" customHeight="1">
      <c r="A16" s="782"/>
      <c r="B16" s="784"/>
      <c r="C16" s="783"/>
      <c r="D16" s="783"/>
      <c r="E16" s="783"/>
      <c r="F16" s="783"/>
      <c r="G16" s="783"/>
      <c r="H16" s="783"/>
      <c r="I16" s="783"/>
      <c r="J16" s="783"/>
      <c r="K16" s="648"/>
    </row>
    <row r="17" spans="1:11" ht="15">
      <c r="A17" s="782" t="s">
        <v>6</v>
      </c>
      <c r="B17" s="862" t="s">
        <v>556</v>
      </c>
      <c r="C17" s="862"/>
      <c r="D17" s="862"/>
      <c r="E17" s="862"/>
      <c r="F17" s="862"/>
      <c r="G17" s="862"/>
      <c r="H17" s="862"/>
      <c r="I17" s="862"/>
      <c r="J17" s="862"/>
      <c r="K17" s="648"/>
    </row>
    <row r="18" spans="1:11" ht="15">
      <c r="A18" s="782"/>
      <c r="B18" s="862" t="s">
        <v>557</v>
      </c>
      <c r="C18" s="862"/>
      <c r="D18" s="862"/>
      <c r="E18" s="862"/>
      <c r="F18" s="862"/>
      <c r="G18" s="862"/>
      <c r="H18" s="862"/>
      <c r="I18" s="862"/>
      <c r="J18" s="862"/>
      <c r="K18" s="648"/>
    </row>
    <row r="19" spans="1:11" ht="15">
      <c r="A19" s="782"/>
      <c r="B19" s="862" t="s">
        <v>558</v>
      </c>
      <c r="C19" s="862"/>
      <c r="D19" s="862"/>
      <c r="E19" s="862"/>
      <c r="F19" s="862"/>
      <c r="G19" s="862"/>
      <c r="H19" s="862"/>
      <c r="I19" s="862"/>
      <c r="J19" s="862"/>
      <c r="K19" s="648"/>
    </row>
    <row r="20" spans="1:11" ht="9.75" customHeight="1">
      <c r="A20" s="786"/>
      <c r="B20" s="783"/>
      <c r="C20" s="783"/>
      <c r="D20" s="783"/>
      <c r="E20" s="783"/>
      <c r="F20" s="783"/>
      <c r="G20" s="783"/>
      <c r="H20" s="783"/>
      <c r="I20" s="783"/>
      <c r="J20" s="783"/>
      <c r="K20" s="648"/>
    </row>
    <row r="21" spans="1:11" ht="15.75">
      <c r="A21" s="650" t="s">
        <v>8</v>
      </c>
      <c r="B21" s="651" t="s">
        <v>7</v>
      </c>
      <c r="C21" s="652"/>
      <c r="D21" s="652"/>
      <c r="E21" s="652"/>
      <c r="F21" s="652"/>
      <c r="G21" s="652"/>
      <c r="H21" s="652"/>
      <c r="I21" s="652"/>
      <c r="J21" s="648"/>
      <c r="K21" s="648"/>
    </row>
    <row r="22" spans="1:11" ht="9.75" customHeight="1">
      <c r="A22" s="650"/>
      <c r="B22" s="651"/>
      <c r="C22" s="652"/>
      <c r="D22" s="652"/>
      <c r="E22" s="652"/>
      <c r="F22" s="652"/>
      <c r="G22" s="652"/>
      <c r="H22" s="652"/>
      <c r="I22" s="652"/>
      <c r="J22" s="648"/>
      <c r="K22" s="648"/>
    </row>
    <row r="23" spans="1:11" ht="15.75">
      <c r="A23" s="650" t="s">
        <v>12</v>
      </c>
      <c r="B23" s="654" t="s">
        <v>9</v>
      </c>
      <c r="C23" s="655"/>
      <c r="D23" s="655"/>
      <c r="E23" s="655"/>
      <c r="F23" s="655"/>
      <c r="G23" s="655"/>
      <c r="H23" s="655"/>
      <c r="I23" s="655"/>
      <c r="J23" s="656"/>
      <c r="K23" s="648"/>
    </row>
    <row r="24" spans="1:11" ht="15.75">
      <c r="A24" s="653"/>
      <c r="B24" s="654" t="s">
        <v>10</v>
      </c>
      <c r="C24" s="655"/>
      <c r="D24" s="655"/>
      <c r="E24" s="657" t="s">
        <v>11</v>
      </c>
      <c r="F24" s="655"/>
      <c r="G24" s="655"/>
      <c r="H24" s="655"/>
      <c r="I24" s="655"/>
      <c r="J24" s="656"/>
      <c r="K24" s="648"/>
    </row>
    <row r="25" spans="1:11" ht="9.75" customHeight="1">
      <c r="A25" s="650"/>
      <c r="B25" s="651"/>
      <c r="C25" s="652"/>
      <c r="D25" s="652"/>
      <c r="E25" s="652"/>
      <c r="F25" s="652"/>
      <c r="G25" s="652"/>
      <c r="H25" s="652"/>
      <c r="I25" s="652"/>
      <c r="J25" s="648"/>
      <c r="K25" s="648"/>
    </row>
    <row r="26" spans="1:11" ht="15">
      <c r="A26" s="650" t="s">
        <v>14</v>
      </c>
      <c r="B26" s="651" t="s">
        <v>13</v>
      </c>
      <c r="C26" s="652"/>
      <c r="D26" s="652"/>
      <c r="E26" s="652"/>
      <c r="F26" s="652"/>
      <c r="G26" s="652"/>
      <c r="H26" s="652"/>
      <c r="I26" s="652"/>
      <c r="J26" s="648"/>
      <c r="K26" s="648"/>
    </row>
    <row r="27" spans="1:11" ht="9.75" customHeight="1">
      <c r="A27" s="650"/>
      <c r="B27" s="651"/>
      <c r="C27" s="652"/>
      <c r="D27" s="652"/>
      <c r="E27" s="652"/>
      <c r="F27" s="652"/>
      <c r="G27" s="652"/>
      <c r="H27" s="652"/>
      <c r="I27" s="652"/>
      <c r="J27" s="648"/>
      <c r="K27" s="648"/>
    </row>
    <row r="28" spans="1:11" ht="15.75">
      <c r="A28" s="650" t="s">
        <v>17</v>
      </c>
      <c r="B28" s="658" t="s">
        <v>15</v>
      </c>
      <c r="C28" s="652"/>
      <c r="D28" s="652"/>
      <c r="E28" s="652"/>
      <c r="F28" s="652"/>
      <c r="G28" s="652"/>
      <c r="H28" s="652"/>
      <c r="I28" s="652"/>
      <c r="J28" s="648"/>
      <c r="K28" s="648"/>
    </row>
    <row r="29" spans="1:11" ht="15.75">
      <c r="A29" s="650"/>
      <c r="B29" s="658" t="s">
        <v>16</v>
      </c>
      <c r="C29" s="652"/>
      <c r="D29" s="652"/>
      <c r="E29" s="652"/>
      <c r="F29" s="652"/>
      <c r="G29" s="652"/>
      <c r="H29" s="652"/>
      <c r="I29" s="652"/>
      <c r="J29" s="648"/>
      <c r="K29" s="648"/>
    </row>
    <row r="30" spans="1:11" ht="9.75" customHeight="1">
      <c r="A30" s="650"/>
      <c r="B30" s="651"/>
      <c r="C30" s="652"/>
      <c r="D30" s="652"/>
      <c r="E30" s="652"/>
      <c r="F30" s="652"/>
      <c r="G30" s="652"/>
      <c r="H30" s="652"/>
      <c r="I30" s="652"/>
      <c r="J30" s="648"/>
      <c r="K30" s="648"/>
    </row>
    <row r="31" spans="1:11" ht="15">
      <c r="A31" s="650" t="s">
        <v>19</v>
      </c>
      <c r="B31" s="651" t="s">
        <v>18</v>
      </c>
      <c r="C31" s="652"/>
      <c r="D31" s="652"/>
      <c r="E31" s="652"/>
      <c r="F31" s="652"/>
      <c r="G31" s="652"/>
      <c r="H31" s="652"/>
      <c r="I31" s="652"/>
      <c r="J31" s="648"/>
      <c r="K31" s="648"/>
    </row>
    <row r="32" spans="1:11" ht="9.75" customHeight="1">
      <c r="A32" s="650"/>
      <c r="B32" s="651"/>
      <c r="C32" s="652"/>
      <c r="D32" s="652"/>
      <c r="E32" s="652"/>
      <c r="F32" s="652"/>
      <c r="G32" s="652"/>
      <c r="H32" s="652"/>
      <c r="I32" s="652"/>
      <c r="J32" s="648"/>
      <c r="K32" s="648"/>
    </row>
    <row r="33" spans="1:11" ht="15">
      <c r="A33" s="650" t="s">
        <v>21</v>
      </c>
      <c r="B33" s="651" t="s">
        <v>20</v>
      </c>
      <c r="C33" s="652"/>
      <c r="D33" s="652"/>
      <c r="E33" s="652"/>
      <c r="F33" s="652"/>
      <c r="G33" s="652"/>
      <c r="H33" s="652"/>
      <c r="I33" s="652"/>
      <c r="J33" s="648"/>
      <c r="K33" s="648"/>
    </row>
    <row r="34" spans="1:11" ht="9.75" customHeight="1">
      <c r="A34" s="650"/>
      <c r="B34" s="651"/>
      <c r="C34" s="652"/>
      <c r="D34" s="652"/>
      <c r="E34" s="652"/>
      <c r="F34" s="652"/>
      <c r="G34" s="652"/>
      <c r="H34" s="652"/>
      <c r="I34" s="652"/>
      <c r="J34" s="648"/>
      <c r="K34" s="648"/>
    </row>
    <row r="35" spans="1:11" ht="15">
      <c r="A35" s="650" t="s">
        <v>502</v>
      </c>
      <c r="B35" s="651" t="s">
        <v>22</v>
      </c>
      <c r="C35" s="652"/>
      <c r="D35" s="652"/>
      <c r="E35" s="652"/>
      <c r="F35" s="652"/>
      <c r="G35" s="652"/>
      <c r="H35" s="652"/>
      <c r="I35" s="652"/>
      <c r="J35" s="648"/>
      <c r="K35" s="648"/>
    </row>
    <row r="36" spans="1:11" ht="9.75" customHeight="1">
      <c r="A36" s="787"/>
      <c r="B36" s="651"/>
      <c r="C36" s="652"/>
      <c r="D36" s="652"/>
      <c r="E36" s="652"/>
      <c r="F36" s="652"/>
      <c r="G36" s="652"/>
      <c r="H36" s="652"/>
      <c r="I36" s="652"/>
      <c r="J36" s="648"/>
      <c r="K36" s="648"/>
    </row>
    <row r="37" spans="1:11" ht="15.75">
      <c r="A37" s="650" t="s">
        <v>505</v>
      </c>
      <c r="B37" s="654" t="s">
        <v>623</v>
      </c>
      <c r="C37" s="652"/>
      <c r="D37" s="652"/>
      <c r="E37" s="652"/>
      <c r="F37" s="652"/>
      <c r="G37" s="652"/>
      <c r="H37" s="652"/>
      <c r="I37" s="652"/>
      <c r="J37" s="648"/>
      <c r="K37" s="648"/>
    </row>
    <row r="38" spans="1:11" ht="15.75">
      <c r="A38" s="650"/>
      <c r="B38" s="654" t="s">
        <v>624</v>
      </c>
      <c r="C38" s="652"/>
      <c r="D38" s="652"/>
      <c r="E38" s="652"/>
      <c r="F38" s="652"/>
      <c r="G38" s="652"/>
      <c r="H38" s="652"/>
      <c r="I38" s="652"/>
      <c r="J38" s="648"/>
      <c r="K38" s="648"/>
    </row>
    <row r="39" spans="1:11" ht="15.75">
      <c r="A39" s="650"/>
      <c r="B39" s="654" t="s">
        <v>626</v>
      </c>
      <c r="C39" s="652"/>
      <c r="D39" s="652"/>
      <c r="E39" s="652"/>
      <c r="F39" s="652"/>
      <c r="G39" s="652"/>
      <c r="H39" s="652"/>
      <c r="I39" s="652"/>
      <c r="J39" s="648"/>
      <c r="K39" s="648"/>
    </row>
    <row r="40" spans="1:11" ht="15.75">
      <c r="A40" s="650"/>
      <c r="B40" s="654" t="s">
        <v>625</v>
      </c>
      <c r="C40" s="652"/>
      <c r="D40" s="652"/>
      <c r="E40" s="652"/>
      <c r="F40" s="652"/>
      <c r="G40" s="652"/>
      <c r="H40" s="652"/>
      <c r="I40" s="652"/>
      <c r="J40" s="648"/>
      <c r="K40" s="648"/>
    </row>
    <row r="41" spans="1:11" ht="9.75" customHeight="1">
      <c r="A41" s="650"/>
      <c r="B41" s="651"/>
      <c r="C41" s="652"/>
      <c r="D41" s="652"/>
      <c r="E41" s="652"/>
      <c r="F41" s="652"/>
      <c r="G41" s="652"/>
      <c r="H41" s="652"/>
      <c r="I41" s="652"/>
      <c r="J41" s="648"/>
      <c r="K41" s="648"/>
    </row>
    <row r="42" spans="1:11" ht="18">
      <c r="A42" s="648"/>
      <c r="B42" s="659" t="s">
        <v>23</v>
      </c>
      <c r="C42" s="648"/>
      <c r="D42" s="648"/>
      <c r="E42" s="648"/>
      <c r="F42" s="648"/>
      <c r="G42" s="648"/>
      <c r="H42" s="648"/>
      <c r="I42" s="648"/>
      <c r="J42" s="648"/>
      <c r="K42" s="648"/>
    </row>
    <row r="43" spans="1:11" ht="14.25">
      <c r="A43" s="660" t="s">
        <v>2</v>
      </c>
      <c r="B43" s="651" t="s">
        <v>24</v>
      </c>
      <c r="C43" s="651"/>
      <c r="D43" s="648"/>
      <c r="E43" s="648"/>
      <c r="F43" s="648"/>
      <c r="G43" s="648"/>
      <c r="H43" s="648"/>
      <c r="I43" s="648"/>
      <c r="J43" s="648"/>
      <c r="K43" s="648"/>
    </row>
    <row r="44" spans="1:11" ht="9.75" customHeight="1">
      <c r="A44" s="660"/>
      <c r="B44" s="651"/>
      <c r="C44" s="651"/>
      <c r="D44" s="648"/>
      <c r="E44" s="648"/>
      <c r="F44" s="648"/>
      <c r="G44" s="648"/>
      <c r="H44" s="648"/>
      <c r="I44" s="648"/>
      <c r="J44" s="648"/>
      <c r="K44" s="648"/>
    </row>
    <row r="45" spans="1:11" ht="14.25">
      <c r="A45" s="660" t="s">
        <v>4</v>
      </c>
      <c r="B45" s="651" t="s">
        <v>25</v>
      </c>
      <c r="C45" s="651"/>
      <c r="D45" s="648"/>
      <c r="E45" s="648"/>
      <c r="F45" s="648"/>
      <c r="G45" s="648"/>
      <c r="H45" s="648"/>
      <c r="I45" s="648"/>
      <c r="J45" s="648"/>
      <c r="K45" s="648"/>
    </row>
    <row r="46" spans="1:11" ht="9.75" customHeight="1">
      <c r="A46" s="660"/>
      <c r="B46" s="651"/>
      <c r="C46" s="651"/>
      <c r="D46" s="648"/>
      <c r="E46" s="648"/>
      <c r="F46" s="648"/>
      <c r="G46" s="648"/>
      <c r="H46" s="648"/>
      <c r="I46" s="648"/>
      <c r="J46" s="648"/>
      <c r="K46" s="648"/>
    </row>
    <row r="47" spans="1:11" ht="14.25">
      <c r="A47" s="660" t="s">
        <v>5</v>
      </c>
      <c r="B47" s="651" t="s">
        <v>26</v>
      </c>
      <c r="C47" s="651"/>
      <c r="D47" s="648"/>
      <c r="E47" s="648"/>
      <c r="F47" s="648"/>
      <c r="G47" s="648"/>
      <c r="H47" s="648"/>
      <c r="I47" s="648"/>
      <c r="J47" s="648"/>
      <c r="K47" s="648"/>
    </row>
    <row r="48" spans="1:11" ht="14.25">
      <c r="A48" s="660"/>
      <c r="B48" s="651" t="s">
        <v>27</v>
      </c>
      <c r="C48" s="651"/>
      <c r="D48" s="648"/>
      <c r="E48" s="648"/>
      <c r="F48" s="648"/>
      <c r="G48" s="648"/>
      <c r="H48" s="648"/>
      <c r="I48" s="648"/>
      <c r="J48" s="648"/>
      <c r="K48" s="648"/>
    </row>
    <row r="49" spans="1:11" ht="14.25">
      <c r="A49" s="660"/>
      <c r="B49" s="651" t="s">
        <v>28</v>
      </c>
      <c r="C49" s="651"/>
      <c r="D49" s="648"/>
      <c r="E49" s="651"/>
      <c r="F49" s="648"/>
      <c r="G49" s="648"/>
      <c r="H49" s="648"/>
      <c r="I49" s="648"/>
      <c r="J49" s="648"/>
      <c r="K49" s="648"/>
    </row>
    <row r="50" spans="1:11" ht="14.25">
      <c r="A50" s="788"/>
      <c r="B50" s="651"/>
      <c r="C50" s="651"/>
      <c r="D50" s="648"/>
      <c r="E50" s="648"/>
      <c r="F50" s="648"/>
      <c r="G50" s="648"/>
      <c r="H50" s="648"/>
      <c r="I50" s="648"/>
      <c r="J50" s="648"/>
      <c r="K50" s="648"/>
    </row>
    <row r="51" spans="1:11" ht="14.25">
      <c r="A51" s="660"/>
      <c r="B51" s="651"/>
      <c r="C51" s="651"/>
      <c r="D51" s="648"/>
      <c r="E51" s="648"/>
      <c r="F51" s="648"/>
      <c r="G51" s="648"/>
      <c r="H51" s="648"/>
      <c r="I51" s="648"/>
      <c r="J51" s="648"/>
      <c r="K51" s="648"/>
    </row>
    <row r="52" spans="1:3" ht="14.25">
      <c r="A52" s="85"/>
      <c r="B52" s="3"/>
      <c r="C52" s="3"/>
    </row>
    <row r="53" spans="1:3" ht="14.25">
      <c r="A53" s="85"/>
      <c r="B53" s="3"/>
      <c r="C53" s="3"/>
    </row>
    <row r="54" ht="12.75">
      <c r="A54" s="85"/>
    </row>
    <row r="55" ht="12.75">
      <c r="A55" s="85"/>
    </row>
    <row r="56" ht="12.75">
      <c r="A56" s="85"/>
    </row>
    <row r="57" ht="12.75">
      <c r="A57" s="85"/>
    </row>
    <row r="58" ht="12.75">
      <c r="A58" s="85"/>
    </row>
    <row r="59" ht="12.75">
      <c r="A59" s="85"/>
    </row>
    <row r="60" ht="12.75">
      <c r="A60" s="85"/>
    </row>
    <row r="61" ht="12.75">
      <c r="A61" s="85"/>
    </row>
    <row r="62" ht="12.75">
      <c r="A62" s="85"/>
    </row>
    <row r="63" ht="12.75">
      <c r="A63" s="85"/>
    </row>
    <row r="64" ht="12.75">
      <c r="A64" s="85"/>
    </row>
    <row r="65" ht="12.75">
      <c r="A65" s="85"/>
    </row>
    <row r="66" ht="12.75">
      <c r="A66" s="85"/>
    </row>
    <row r="67" ht="12.75">
      <c r="A67" s="85"/>
    </row>
    <row r="68" ht="12.75">
      <c r="A68" s="85"/>
    </row>
    <row r="69" ht="12.75">
      <c r="A69" s="85"/>
    </row>
    <row r="70" ht="12.75">
      <c r="A70" s="85"/>
    </row>
    <row r="71" ht="12.75">
      <c r="A71" s="85"/>
    </row>
    <row r="72" ht="12.75">
      <c r="A72" s="85"/>
    </row>
  </sheetData>
  <sheetProtection password="E1BE" sheet="1" selectLockedCells="1"/>
  <mergeCells count="7">
    <mergeCell ref="B17:J17"/>
    <mergeCell ref="B18:J18"/>
    <mergeCell ref="B19:J19"/>
    <mergeCell ref="B11:J11"/>
    <mergeCell ref="B13:J13"/>
    <mergeCell ref="B14:J14"/>
    <mergeCell ref="B15:J15"/>
  </mergeCells>
  <hyperlinks>
    <hyperlink ref="B15" r:id="rId1" display="http://www.ffa.org/awards/01exceltemplates/html/exceltemplatetips.html"/>
  </hyperlinks>
  <printOptions/>
  <pageMargins left="0.5" right="0.5" top="0.75" bottom="0.5" header="0.5" footer="0.5"/>
  <pageSetup horizontalDpi="300" verticalDpi="300" orientation="portrait" r:id="rId3"/>
  <drawing r:id="rId2"/>
</worksheet>
</file>

<file path=xl/worksheets/sheet10.xml><?xml version="1.0" encoding="utf-8"?>
<worksheet xmlns="http://schemas.openxmlformats.org/spreadsheetml/2006/main" xmlns:r="http://schemas.openxmlformats.org/officeDocument/2006/relationships">
  <sheetPr>
    <pageSetUpPr fitToPage="1"/>
  </sheetPr>
  <dimension ref="A1:M49"/>
  <sheetViews>
    <sheetView showGridLines="0" showZeros="0" zoomScalePageLayoutView="0" workbookViewId="0" topLeftCell="A1">
      <selection activeCell="A1" sqref="A1"/>
    </sheetView>
  </sheetViews>
  <sheetFormatPr defaultColWidth="9.140625" defaultRowHeight="12.75"/>
  <cols>
    <col min="1" max="1" width="7.57421875" style="0" customWidth="1"/>
    <col min="2" max="2" width="1.7109375" style="735" customWidth="1"/>
    <col min="3" max="3" width="6.421875" style="711" customWidth="1"/>
    <col min="4" max="5" width="6.421875" style="0" customWidth="1"/>
    <col min="6" max="6" width="9.28125" style="0" customWidth="1"/>
    <col min="7" max="7" width="9.421875" style="0" customWidth="1"/>
    <col min="8" max="11" width="6.421875" style="0" customWidth="1"/>
    <col min="12" max="12" width="2.8515625" style="0" customWidth="1"/>
    <col min="13" max="13" width="16.28125" style="0" customWidth="1"/>
  </cols>
  <sheetData>
    <row r="1" ht="12.75">
      <c r="A1" s="823"/>
    </row>
    <row r="2" ht="12.75">
      <c r="A2" s="711"/>
    </row>
    <row r="3" ht="12.75">
      <c r="A3" s="711"/>
    </row>
    <row r="4" ht="12.75">
      <c r="A4" s="711"/>
    </row>
    <row r="5" ht="12.75">
      <c r="A5" s="711"/>
    </row>
    <row r="6" ht="12.75">
      <c r="A6" s="711"/>
    </row>
    <row r="7" spans="1:7" ht="18" customHeight="1" thickBot="1">
      <c r="A7" s="712" t="s">
        <v>434</v>
      </c>
      <c r="G7" s="4"/>
    </row>
    <row r="8" spans="1:13" ht="18" customHeight="1" thickBot="1">
      <c r="A8" s="549" t="s">
        <v>322</v>
      </c>
      <c r="B8" s="736" t="s">
        <v>435</v>
      </c>
      <c r="C8" s="546"/>
      <c r="D8" s="546"/>
      <c r="E8" s="546"/>
      <c r="F8" s="546"/>
      <c r="G8" s="546"/>
      <c r="H8" s="546"/>
      <c r="I8" s="546"/>
      <c r="J8" s="546"/>
      <c r="K8" s="546"/>
      <c r="L8" s="547"/>
      <c r="M8" s="545" t="s">
        <v>436</v>
      </c>
    </row>
    <row r="9" spans="1:13" ht="18" customHeight="1">
      <c r="A9" s="713"/>
      <c r="B9" s="737"/>
      <c r="C9" s="750"/>
      <c r="D9" s="83"/>
      <c r="E9" s="83"/>
      <c r="F9" s="83"/>
      <c r="G9" s="83"/>
      <c r="H9" s="83"/>
      <c r="I9" s="83"/>
      <c r="J9" s="83"/>
      <c r="K9" s="83"/>
      <c r="L9" s="83"/>
      <c r="M9" s="339"/>
    </row>
    <row r="10" spans="1:13" ht="18" customHeight="1">
      <c r="A10" s="714"/>
      <c r="B10" s="738"/>
      <c r="C10" s="751"/>
      <c r="D10" s="88"/>
      <c r="E10" s="88"/>
      <c r="F10" s="88"/>
      <c r="G10" s="88"/>
      <c r="H10" s="88"/>
      <c r="I10" s="88"/>
      <c r="J10" s="88"/>
      <c r="K10" s="88"/>
      <c r="L10" s="88"/>
      <c r="M10" s="359"/>
    </row>
    <row r="11" spans="1:13" ht="18" customHeight="1">
      <c r="A11" s="714"/>
      <c r="B11" s="738"/>
      <c r="C11" s="751"/>
      <c r="D11" s="88"/>
      <c r="E11" s="88"/>
      <c r="F11" s="88"/>
      <c r="G11" s="88"/>
      <c r="H11" s="88"/>
      <c r="I11" s="88"/>
      <c r="J11" s="88"/>
      <c r="K11" s="88"/>
      <c r="L11" s="88"/>
      <c r="M11" s="359"/>
    </row>
    <row r="12" spans="1:13" ht="18" customHeight="1">
      <c r="A12" s="714"/>
      <c r="B12" s="738"/>
      <c r="C12" s="751"/>
      <c r="D12" s="88"/>
      <c r="E12" s="88"/>
      <c r="F12" s="88"/>
      <c r="G12" s="88"/>
      <c r="H12" s="88"/>
      <c r="I12" s="88"/>
      <c r="J12" s="88"/>
      <c r="K12" s="88"/>
      <c r="L12" s="88"/>
      <c r="M12" s="359"/>
    </row>
    <row r="13" spans="1:13" ht="18" customHeight="1" thickBot="1">
      <c r="A13" s="715"/>
      <c r="B13" s="739"/>
      <c r="C13" s="752"/>
      <c r="D13" s="191"/>
      <c r="E13" s="191"/>
      <c r="F13" s="191"/>
      <c r="G13" s="191"/>
      <c r="H13" s="191"/>
      <c r="I13" s="191"/>
      <c r="J13" s="191"/>
      <c r="K13" s="191"/>
      <c r="L13" s="191"/>
      <c r="M13" s="548"/>
    </row>
    <row r="14" spans="1:13" ht="18" customHeight="1" thickBot="1">
      <c r="A14" s="711"/>
      <c r="K14" s="81" t="s">
        <v>437</v>
      </c>
      <c r="M14" s="543">
        <f>SUM(M8:M13)</f>
        <v>0</v>
      </c>
    </row>
    <row r="15" spans="1:13" ht="12" customHeight="1">
      <c r="A15" s="711"/>
      <c r="K15" s="81"/>
      <c r="M15" s="535"/>
    </row>
    <row r="16" ht="18" customHeight="1" thickBot="1">
      <c r="A16" s="712" t="s">
        <v>438</v>
      </c>
    </row>
    <row r="17" spans="1:13" ht="18" customHeight="1" thickBot="1">
      <c r="A17" s="549" t="s">
        <v>322</v>
      </c>
      <c r="B17" s="736" t="s">
        <v>435</v>
      </c>
      <c r="C17" s="546"/>
      <c r="D17" s="546"/>
      <c r="E17" s="546"/>
      <c r="F17" s="546"/>
      <c r="G17" s="546"/>
      <c r="H17" s="546"/>
      <c r="I17" s="546"/>
      <c r="J17" s="546"/>
      <c r="K17" s="546"/>
      <c r="L17" s="547"/>
      <c r="M17" s="545" t="s">
        <v>436</v>
      </c>
    </row>
    <row r="18" spans="1:13" ht="18" customHeight="1">
      <c r="A18" s="713"/>
      <c r="B18" s="740"/>
      <c r="C18" s="750"/>
      <c r="D18" s="83"/>
      <c r="E18" s="83"/>
      <c r="F18" s="83"/>
      <c r="G18" s="83"/>
      <c r="H18" s="83"/>
      <c r="I18" s="83"/>
      <c r="J18" s="83"/>
      <c r="K18" s="83"/>
      <c r="L18" s="83"/>
      <c r="M18" s="339"/>
    </row>
    <row r="19" spans="1:13" ht="18" customHeight="1">
      <c r="A19" s="714"/>
      <c r="B19" s="741"/>
      <c r="C19" s="751"/>
      <c r="D19" s="88"/>
      <c r="E19" s="88"/>
      <c r="F19" s="88"/>
      <c r="G19" s="88"/>
      <c r="H19" s="88"/>
      <c r="I19" s="88"/>
      <c r="J19" s="88"/>
      <c r="K19" s="88"/>
      <c r="L19" s="88"/>
      <c r="M19" s="359"/>
    </row>
    <row r="20" spans="1:13" ht="18" customHeight="1">
      <c r="A20" s="714"/>
      <c r="B20" s="741"/>
      <c r="C20" s="751"/>
      <c r="D20" s="88"/>
      <c r="E20" s="88"/>
      <c r="F20" s="88"/>
      <c r="G20" s="88"/>
      <c r="H20" s="88"/>
      <c r="I20" s="88"/>
      <c r="J20" s="88"/>
      <c r="K20" s="88"/>
      <c r="L20" s="88"/>
      <c r="M20" s="359"/>
    </row>
    <row r="21" spans="1:13" ht="18" customHeight="1">
      <c r="A21" s="714"/>
      <c r="B21" s="741"/>
      <c r="C21" s="751"/>
      <c r="D21" s="88"/>
      <c r="E21" s="88"/>
      <c r="F21" s="88"/>
      <c r="G21" s="88"/>
      <c r="H21" s="88"/>
      <c r="I21" s="88"/>
      <c r="J21" s="88"/>
      <c r="K21" s="88"/>
      <c r="L21" s="88"/>
      <c r="M21" s="359"/>
    </row>
    <row r="22" spans="1:13" ht="18" customHeight="1">
      <c r="A22" s="714"/>
      <c r="B22" s="741"/>
      <c r="C22" s="751"/>
      <c r="D22" s="88"/>
      <c r="E22" s="88"/>
      <c r="F22" s="88"/>
      <c r="G22" s="88"/>
      <c r="H22" s="88"/>
      <c r="I22" s="88"/>
      <c r="J22" s="88"/>
      <c r="K22" s="88"/>
      <c r="L22" s="88"/>
      <c r="M22" s="359"/>
    </row>
    <row r="23" spans="1:13" ht="18" customHeight="1" thickBot="1">
      <c r="A23" s="715"/>
      <c r="B23" s="742"/>
      <c r="C23" s="752"/>
      <c r="D23" s="191"/>
      <c r="E23" s="191"/>
      <c r="F23" s="191"/>
      <c r="G23" s="191"/>
      <c r="H23" s="191"/>
      <c r="I23" s="191"/>
      <c r="J23" s="191"/>
      <c r="K23" s="191"/>
      <c r="L23" s="191"/>
      <c r="M23" s="548"/>
    </row>
    <row r="24" spans="1:13" ht="18" customHeight="1" thickBot="1">
      <c r="A24" s="716"/>
      <c r="B24" s="743"/>
      <c r="C24" s="717"/>
      <c r="D24" s="82"/>
      <c r="E24" s="82"/>
      <c r="F24" s="82"/>
      <c r="G24" s="82"/>
      <c r="H24" s="82"/>
      <c r="I24" s="82"/>
      <c r="J24" s="82"/>
      <c r="K24" s="81" t="s">
        <v>437</v>
      </c>
      <c r="M24" s="543">
        <f>SUM(M18:M23)</f>
        <v>0</v>
      </c>
    </row>
    <row r="25" spans="1:13" ht="12" customHeight="1">
      <c r="A25" s="717"/>
      <c r="B25" s="743"/>
      <c r="C25" s="717"/>
      <c r="D25" s="82"/>
      <c r="E25" s="82"/>
      <c r="F25" s="82"/>
      <c r="G25" s="82"/>
      <c r="H25" s="82"/>
      <c r="I25" s="82"/>
      <c r="J25" s="82"/>
      <c r="K25" s="82"/>
      <c r="L25" s="82"/>
      <c r="M25" s="82"/>
    </row>
    <row r="26" ht="18" customHeight="1" thickBot="1">
      <c r="A26" s="712" t="s">
        <v>439</v>
      </c>
    </row>
    <row r="27" spans="1:13" ht="18" customHeight="1" thickBot="1">
      <c r="A27" s="549" t="s">
        <v>322</v>
      </c>
      <c r="B27" s="736" t="s">
        <v>435</v>
      </c>
      <c r="C27" s="546"/>
      <c r="D27" s="546"/>
      <c r="E27" s="546"/>
      <c r="F27" s="546"/>
      <c r="G27" s="546"/>
      <c r="H27" s="546"/>
      <c r="I27" s="546"/>
      <c r="J27" s="546"/>
      <c r="K27" s="546"/>
      <c r="L27" s="547"/>
      <c r="M27" s="544" t="s">
        <v>436</v>
      </c>
    </row>
    <row r="28" spans="1:13" ht="18" customHeight="1">
      <c r="A28" s="718"/>
      <c r="B28" s="740"/>
      <c r="C28" s="750"/>
      <c r="D28" s="83"/>
      <c r="E28" s="83"/>
      <c r="F28" s="83"/>
      <c r="G28" s="83"/>
      <c r="H28" s="83"/>
      <c r="I28" s="83"/>
      <c r="J28" s="83"/>
      <c r="K28" s="83"/>
      <c r="L28" s="83"/>
      <c r="M28" s="359"/>
    </row>
    <row r="29" spans="1:13" ht="18" customHeight="1">
      <c r="A29" s="719"/>
      <c r="B29" s="741"/>
      <c r="C29" s="751"/>
      <c r="D29" s="88"/>
      <c r="E29" s="88"/>
      <c r="F29" s="88"/>
      <c r="G29" s="88"/>
      <c r="H29" s="88"/>
      <c r="I29" s="88"/>
      <c r="J29" s="88"/>
      <c r="K29" s="88"/>
      <c r="L29" s="88"/>
      <c r="M29" s="359"/>
    </row>
    <row r="30" spans="1:13" ht="18" customHeight="1">
      <c r="A30" s="719"/>
      <c r="B30" s="741"/>
      <c r="C30" s="751"/>
      <c r="D30" s="88"/>
      <c r="E30" s="88"/>
      <c r="F30" s="88"/>
      <c r="G30" s="88"/>
      <c r="H30" s="88"/>
      <c r="I30" s="88"/>
      <c r="J30" s="88"/>
      <c r="K30" s="88"/>
      <c r="L30" s="88"/>
      <c r="M30" s="359"/>
    </row>
    <row r="31" spans="1:13" ht="18" customHeight="1">
      <c r="A31" s="719"/>
      <c r="B31" s="741"/>
      <c r="C31" s="751"/>
      <c r="D31" s="88"/>
      <c r="E31" s="88"/>
      <c r="F31" s="88"/>
      <c r="G31" s="88"/>
      <c r="H31" s="88"/>
      <c r="I31" s="88"/>
      <c r="J31" s="88"/>
      <c r="K31" s="88"/>
      <c r="L31" s="88"/>
      <c r="M31" s="359"/>
    </row>
    <row r="32" spans="1:13" ht="18" customHeight="1">
      <c r="A32" s="719"/>
      <c r="B32" s="741"/>
      <c r="C32" s="751"/>
      <c r="D32" s="88"/>
      <c r="E32" s="88"/>
      <c r="F32" s="88"/>
      <c r="G32" s="88"/>
      <c r="H32" s="88"/>
      <c r="I32" s="88"/>
      <c r="J32" s="88"/>
      <c r="K32" s="88"/>
      <c r="L32" s="88"/>
      <c r="M32" s="359"/>
    </row>
    <row r="33" spans="1:13" ht="18" customHeight="1" thickBot="1">
      <c r="A33" s="720"/>
      <c r="B33" s="742"/>
      <c r="C33" s="752"/>
      <c r="D33" s="191"/>
      <c r="E33" s="191"/>
      <c r="F33" s="191"/>
      <c r="G33" s="191"/>
      <c r="H33" s="191"/>
      <c r="I33" s="191"/>
      <c r="J33" s="191"/>
      <c r="K33" s="191"/>
      <c r="L33" s="191"/>
      <c r="M33" s="548"/>
    </row>
    <row r="34" spans="1:13" ht="18" customHeight="1" thickBot="1">
      <c r="A34" s="711"/>
      <c r="K34" s="81" t="s">
        <v>437</v>
      </c>
      <c r="M34" s="543">
        <f>SUM(M27:M33)</f>
        <v>0</v>
      </c>
    </row>
    <row r="35" spans="1:13" ht="12" customHeight="1">
      <c r="A35" s="711"/>
      <c r="K35" s="81"/>
      <c r="M35" s="535"/>
    </row>
    <row r="36" ht="18" customHeight="1" thickBot="1">
      <c r="A36" s="712" t="s">
        <v>440</v>
      </c>
    </row>
    <row r="37" spans="1:13" ht="18" customHeight="1">
      <c r="A37" s="721" t="s">
        <v>441</v>
      </c>
      <c r="B37" s="744"/>
      <c r="C37" s="729"/>
      <c r="D37" s="463"/>
      <c r="E37" s="463"/>
      <c r="F37" s="463"/>
      <c r="G37" s="463"/>
      <c r="H37" s="463"/>
      <c r="I37" s="463"/>
      <c r="J37" s="463"/>
      <c r="K37" s="463"/>
      <c r="L37" s="460"/>
      <c r="M37" s="537">
        <f>'Page 6a &amp; 6b'!$L$58</f>
        <v>0</v>
      </c>
    </row>
    <row r="38" spans="1:13" ht="18" customHeight="1">
      <c r="A38" s="722" t="s">
        <v>442</v>
      </c>
      <c r="B38" s="745"/>
      <c r="C38" s="730"/>
      <c r="D38" s="88"/>
      <c r="E38" s="88"/>
      <c r="F38" s="88"/>
      <c r="G38" s="88"/>
      <c r="H38" s="88"/>
      <c r="I38" s="88"/>
      <c r="J38" s="88"/>
      <c r="K38" s="88"/>
      <c r="L38" s="461"/>
      <c r="M38" s="538">
        <f>M14</f>
        <v>0</v>
      </c>
    </row>
    <row r="39" spans="1:13" ht="18" customHeight="1">
      <c r="A39" s="722" t="s">
        <v>443</v>
      </c>
      <c r="B39" s="745"/>
      <c r="C39" s="730"/>
      <c r="D39" s="88"/>
      <c r="E39" s="88"/>
      <c r="F39" s="88"/>
      <c r="G39" s="88"/>
      <c r="H39" s="88"/>
      <c r="I39" s="88"/>
      <c r="J39" s="88"/>
      <c r="K39" s="88"/>
      <c r="L39" s="461"/>
      <c r="M39" s="538">
        <f>M24</f>
        <v>0</v>
      </c>
    </row>
    <row r="40" spans="1:13" ht="18" customHeight="1" thickBot="1">
      <c r="A40" s="723" t="s">
        <v>444</v>
      </c>
      <c r="B40" s="746"/>
      <c r="C40" s="731"/>
      <c r="D40" s="464"/>
      <c r="E40" s="464"/>
      <c r="F40" s="464"/>
      <c r="G40" s="464"/>
      <c r="H40" s="464"/>
      <c r="I40" s="464"/>
      <c r="J40" s="464"/>
      <c r="K40" s="464"/>
      <c r="L40" s="465"/>
      <c r="M40" s="539">
        <f>M34</f>
        <v>0</v>
      </c>
    </row>
    <row r="41" spans="1:13" ht="18" customHeight="1" thickTop="1">
      <c r="A41" s="724" t="s">
        <v>445</v>
      </c>
      <c r="B41" s="747"/>
      <c r="C41" s="732"/>
      <c r="D41" s="83"/>
      <c r="E41" s="83"/>
      <c r="F41" s="83"/>
      <c r="G41" s="83"/>
      <c r="H41" s="83"/>
      <c r="I41" s="83"/>
      <c r="J41" s="83"/>
      <c r="K41" s="83"/>
      <c r="L41" s="172"/>
      <c r="M41" s="540">
        <f>SUM(M37:M40)</f>
        <v>0</v>
      </c>
    </row>
    <row r="42" spans="1:13" ht="15.75" customHeight="1">
      <c r="A42" s="725" t="s">
        <v>446</v>
      </c>
      <c r="B42" s="748"/>
      <c r="C42" s="733"/>
      <c r="D42" s="87"/>
      <c r="E42" s="87"/>
      <c r="F42" s="87"/>
      <c r="G42" s="87"/>
      <c r="H42" s="87"/>
      <c r="I42" s="87"/>
      <c r="J42" s="87"/>
      <c r="K42" s="87"/>
      <c r="L42" s="148"/>
      <c r="M42" s="347"/>
    </row>
    <row r="43" spans="1:13" ht="12.75" customHeight="1">
      <c r="A43" s="726" t="s">
        <v>589</v>
      </c>
      <c r="B43" s="747"/>
      <c r="C43" s="732"/>
      <c r="D43" s="83"/>
      <c r="E43" s="83"/>
      <c r="F43" s="83"/>
      <c r="G43" s="83"/>
      <c r="H43" s="83"/>
      <c r="I43" s="83"/>
      <c r="J43" s="83"/>
      <c r="K43" s="83"/>
      <c r="L43" s="172"/>
      <c r="M43" s="541"/>
    </row>
    <row r="44" spans="1:13" ht="18" customHeight="1">
      <c r="A44" s="722" t="s">
        <v>447</v>
      </c>
      <c r="B44" s="745"/>
      <c r="C44" s="730"/>
      <c r="D44" s="88"/>
      <c r="E44" s="88"/>
      <c r="F44" s="88"/>
      <c r="G44" s="88"/>
      <c r="H44" s="88"/>
      <c r="I44" s="88" t="s">
        <v>448</v>
      </c>
      <c r="J44" s="88"/>
      <c r="K44" s="88"/>
      <c r="L44" s="461" t="s">
        <v>424</v>
      </c>
      <c r="M44" s="538">
        <f>M41-M42</f>
        <v>0</v>
      </c>
    </row>
    <row r="45" spans="1:13" ht="18" customHeight="1" thickBot="1">
      <c r="A45" s="727" t="s">
        <v>449</v>
      </c>
      <c r="B45" s="749"/>
      <c r="C45" s="734"/>
      <c r="D45" s="191"/>
      <c r="E45" s="191"/>
      <c r="F45" s="191"/>
      <c r="G45" s="191"/>
      <c r="H45" s="191"/>
      <c r="I45" s="191"/>
      <c r="J45" s="191"/>
      <c r="K45" s="191"/>
      <c r="L45" s="462" t="s">
        <v>424</v>
      </c>
      <c r="M45" s="542">
        <f>'Page 7'!$L$37</f>
        <v>0</v>
      </c>
    </row>
    <row r="46" spans="1:13" ht="18" customHeight="1">
      <c r="A46" s="728" t="s">
        <v>450</v>
      </c>
      <c r="B46" s="743"/>
      <c r="C46" s="717"/>
      <c r="D46" s="82"/>
      <c r="E46" s="82"/>
      <c r="F46" s="82"/>
      <c r="G46" s="82"/>
      <c r="H46" s="82"/>
      <c r="I46" s="82"/>
      <c r="J46" s="82"/>
      <c r="K46" s="82"/>
      <c r="L46" s="82"/>
      <c r="M46" s="642" t="str">
        <f>IF($M$45&lt;=$M$44,"MET","NOT MET")</f>
        <v>MET</v>
      </c>
    </row>
    <row r="47" spans="1:13" ht="18" customHeight="1">
      <c r="A47" s="816" t="s">
        <v>588</v>
      </c>
      <c r="M47" s="810" t="s">
        <v>587</v>
      </c>
    </row>
    <row r="48" spans="1:13" ht="12.75">
      <c r="A48" t="str">
        <f>Cover!$A$59</f>
        <v>      Our House Enterprises</v>
      </c>
      <c r="J48" s="71"/>
      <c r="L48" s="71" t="str">
        <f>Cover!$K$59</f>
        <v>(  )</v>
      </c>
      <c r="M48" s="44">
        <f ca="1">NOW()</f>
        <v>41214.83032094908</v>
      </c>
    </row>
    <row r="49" ht="12.75">
      <c r="G49" s="53"/>
    </row>
  </sheetData>
  <sheetProtection password="E1BE" sheet="1" objects="1" scenarios="1"/>
  <dataValidations count="1">
    <dataValidation type="whole" allowBlank="1" showInputMessage="1" showErrorMessage="1" error="Whole Numbers Only!&#10;NO DECIMALS!" sqref="M9:M13 M18:M23 M28:M33 M42">
      <formula1>0</formula1>
      <formula2>999999999</formula2>
    </dataValidation>
  </dataValidations>
  <printOptions/>
  <pageMargins left="0.75" right="0.5" top="0.5" bottom="0.5" header="0" footer="0.5"/>
  <pageSetup fitToHeight="1" fitToWidth="1" horizontalDpi="300" verticalDpi="300" orientation="portrait" r:id="rId2"/>
  <headerFooter alignWithMargins="0">
    <oddFooter>&amp;C- 8 -</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3:N49"/>
  <sheetViews>
    <sheetView showGridLines="0" showZeros="0" zoomScalePageLayoutView="0" workbookViewId="0" topLeftCell="A1">
      <selection activeCell="A1" sqref="A1"/>
    </sheetView>
  </sheetViews>
  <sheetFormatPr defaultColWidth="9.140625" defaultRowHeight="12.75"/>
  <cols>
    <col min="1" max="1" width="5.28125" style="0" customWidth="1"/>
    <col min="2" max="2" width="8.421875" style="0" customWidth="1"/>
    <col min="3" max="4" width="6.8515625" style="0" customWidth="1"/>
    <col min="5" max="5" width="7.8515625" style="0" customWidth="1"/>
    <col min="6" max="6" width="9.28125" style="0" customWidth="1"/>
    <col min="7" max="7" width="5.421875" style="0" customWidth="1"/>
    <col min="8" max="10" width="6.8515625" style="0" customWidth="1"/>
    <col min="11" max="11" width="5.421875" style="0" customWidth="1"/>
    <col min="12" max="12" width="4.00390625" style="0" customWidth="1"/>
    <col min="13" max="13" width="3.00390625" style="0" customWidth="1"/>
    <col min="14" max="14" width="11.00390625" style="0" customWidth="1"/>
  </cols>
  <sheetData>
    <row r="3" spans="1:14" ht="15.75" customHeight="1">
      <c r="A3" s="552" t="s">
        <v>451</v>
      </c>
      <c r="B3" s="70"/>
      <c r="C3" s="70"/>
      <c r="D3" s="70"/>
      <c r="E3" s="70"/>
      <c r="F3" s="550" t="str">
        <f>Cover!$A$17</f>
        <v>USE ARROW TO THE RIGHT TO SELECT</v>
      </c>
      <c r="G3" s="70"/>
      <c r="H3" s="70"/>
      <c r="I3" s="70"/>
      <c r="J3" s="70"/>
      <c r="K3" s="70"/>
      <c r="L3" s="70"/>
      <c r="M3" s="70"/>
      <c r="N3" s="459"/>
    </row>
    <row r="4" spans="1:14" ht="15.75" customHeight="1">
      <c r="A4" s="72"/>
      <c r="B4" s="70"/>
      <c r="C4" s="70"/>
      <c r="D4" s="70"/>
      <c r="E4" s="70"/>
      <c r="F4" s="70"/>
      <c r="G4" s="70"/>
      <c r="H4" s="70"/>
      <c r="I4" s="70"/>
      <c r="J4" s="70"/>
      <c r="K4" s="70"/>
      <c r="L4" s="70"/>
      <c r="M4" s="70"/>
      <c r="N4" s="459"/>
    </row>
    <row r="5" spans="1:14" ht="15.75" customHeight="1">
      <c r="A5" s="72" t="s">
        <v>452</v>
      </c>
      <c r="B5" s="55"/>
      <c r="C5" s="55"/>
      <c r="D5" s="55"/>
      <c r="E5" s="55"/>
      <c r="F5" s="55"/>
      <c r="G5" s="55"/>
      <c r="H5" s="55"/>
      <c r="I5" s="55"/>
      <c r="J5" s="55"/>
      <c r="K5" s="55"/>
      <c r="L5" s="55"/>
      <c r="M5" s="55"/>
      <c r="N5" s="68" t="s">
        <v>284</v>
      </c>
    </row>
    <row r="6" spans="1:14" ht="15.75" customHeight="1">
      <c r="A6" s="3" t="s">
        <v>453</v>
      </c>
      <c r="B6" s="55"/>
      <c r="C6" s="55"/>
      <c r="D6" s="55"/>
      <c r="E6" s="55"/>
      <c r="F6" s="55"/>
      <c r="G6" s="55"/>
      <c r="H6" s="55"/>
      <c r="I6" s="55"/>
      <c r="J6" s="55"/>
      <c r="K6" s="55"/>
      <c r="L6" s="495"/>
      <c r="M6" s="55"/>
      <c r="N6" s="55"/>
    </row>
    <row r="7" spans="1:14" ht="15.75" customHeight="1">
      <c r="A7" s="3" t="s">
        <v>454</v>
      </c>
      <c r="B7" s="55"/>
      <c r="C7" s="55"/>
      <c r="D7" s="55"/>
      <c r="E7" s="55"/>
      <c r="F7" s="55"/>
      <c r="G7" s="55"/>
      <c r="H7" s="55"/>
      <c r="I7" s="55"/>
      <c r="J7" s="55"/>
      <c r="K7" s="55"/>
      <c r="L7" s="495"/>
      <c r="M7" s="55"/>
      <c r="N7" s="55"/>
    </row>
    <row r="8" spans="1:14" ht="15.75" customHeight="1">
      <c r="A8" s="3" t="s">
        <v>455</v>
      </c>
      <c r="B8" s="55"/>
      <c r="C8" s="55"/>
      <c r="D8" s="55"/>
      <c r="E8" s="55"/>
      <c r="F8" s="55"/>
      <c r="G8" s="55"/>
      <c r="H8" s="55"/>
      <c r="I8" s="55"/>
      <c r="J8" s="55"/>
      <c r="K8" s="55"/>
      <c r="L8" s="495"/>
      <c r="M8" s="55"/>
      <c r="N8" s="55"/>
    </row>
    <row r="9" spans="1:14" ht="15.75" customHeight="1">
      <c r="A9" s="3" t="s">
        <v>456</v>
      </c>
      <c r="B9" s="55"/>
      <c r="C9" s="55"/>
      <c r="D9" s="55"/>
      <c r="E9" s="55"/>
      <c r="F9" s="55"/>
      <c r="G9" s="55"/>
      <c r="H9" s="55"/>
      <c r="I9" s="55"/>
      <c r="J9" s="55"/>
      <c r="K9" s="55"/>
      <c r="L9" s="495"/>
      <c r="M9" s="55"/>
      <c r="N9" s="55"/>
    </row>
    <row r="10" spans="1:14" ht="15.75" customHeight="1">
      <c r="A10" s="3" t="s">
        <v>457</v>
      </c>
      <c r="B10" s="55"/>
      <c r="C10" s="55"/>
      <c r="D10" s="55"/>
      <c r="E10" s="55"/>
      <c r="F10" s="55"/>
      <c r="G10" s="55"/>
      <c r="H10" s="55"/>
      <c r="I10" s="55"/>
      <c r="J10" s="55"/>
      <c r="K10" s="55"/>
      <c r="L10" s="495"/>
      <c r="M10" s="55"/>
      <c r="N10" s="55"/>
    </row>
    <row r="11" spans="1:14" ht="15.75" customHeight="1">
      <c r="A11" s="3" t="s">
        <v>458</v>
      </c>
      <c r="B11" s="55"/>
      <c r="C11" s="55"/>
      <c r="D11" s="55"/>
      <c r="E11" s="55"/>
      <c r="F11" s="55"/>
      <c r="G11" s="55"/>
      <c r="H11" s="55"/>
      <c r="I11" s="55"/>
      <c r="J11" s="55"/>
      <c r="K11" s="55"/>
      <c r="L11" s="495"/>
      <c r="M11" s="55"/>
      <c r="N11" s="55"/>
    </row>
    <row r="12" spans="1:14" ht="15.75" customHeight="1">
      <c r="A12" s="3" t="s">
        <v>459</v>
      </c>
      <c r="B12" s="55"/>
      <c r="C12" s="55"/>
      <c r="D12" s="55"/>
      <c r="E12" s="55"/>
      <c r="F12" s="55"/>
      <c r="G12" s="55"/>
      <c r="H12" s="55"/>
      <c r="I12" s="55"/>
      <c r="J12" s="55"/>
      <c r="K12" s="55"/>
      <c r="L12" s="495"/>
      <c r="M12" s="55"/>
      <c r="N12" s="55"/>
    </row>
    <row r="13" spans="1:14" ht="15.75" customHeight="1">
      <c r="A13" s="3" t="s">
        <v>460</v>
      </c>
      <c r="B13" s="55"/>
      <c r="C13" s="55"/>
      <c r="D13" s="55"/>
      <c r="E13" s="55"/>
      <c r="F13" s="55"/>
      <c r="G13" s="55"/>
      <c r="H13" s="55"/>
      <c r="I13" s="55"/>
      <c r="J13" s="55"/>
      <c r="K13" s="55"/>
      <c r="L13" s="495"/>
      <c r="M13" s="55"/>
      <c r="N13" s="55"/>
    </row>
    <row r="14" spans="1:14" ht="15.75" customHeight="1">
      <c r="A14" s="3" t="s">
        <v>461</v>
      </c>
      <c r="B14" s="55"/>
      <c r="C14" s="55"/>
      <c r="D14" s="55"/>
      <c r="E14" s="55"/>
      <c r="F14" s="55"/>
      <c r="G14" s="55"/>
      <c r="H14" s="55"/>
      <c r="I14" s="55"/>
      <c r="J14" s="55"/>
      <c r="K14" s="55"/>
      <c r="L14" s="495"/>
      <c r="M14" s="55"/>
      <c r="N14" s="55"/>
    </row>
    <row r="15" spans="1:14" ht="15.75" customHeight="1">
      <c r="A15" s="3" t="s">
        <v>462</v>
      </c>
      <c r="B15" s="55"/>
      <c r="C15" s="55"/>
      <c r="D15" s="55"/>
      <c r="E15" s="55"/>
      <c r="F15" s="55"/>
      <c r="G15" s="55"/>
      <c r="H15" s="55"/>
      <c r="I15" s="55"/>
      <c r="J15" s="55"/>
      <c r="K15" s="55"/>
      <c r="L15" s="495"/>
      <c r="M15" s="55"/>
      <c r="N15" s="55"/>
    </row>
    <row r="16" spans="1:14" ht="15.75" customHeight="1">
      <c r="A16" s="3"/>
      <c r="B16" s="55"/>
      <c r="C16" s="55"/>
      <c r="D16" s="55"/>
      <c r="E16" s="55"/>
      <c r="F16" s="55"/>
      <c r="G16" s="55"/>
      <c r="H16" s="55"/>
      <c r="I16" s="55"/>
      <c r="J16" s="55"/>
      <c r="K16" s="55"/>
      <c r="L16" s="495"/>
      <c r="M16" s="55"/>
      <c r="N16" s="55"/>
    </row>
    <row r="17" spans="1:14" ht="15.75" customHeight="1">
      <c r="A17" s="72" t="s">
        <v>618</v>
      </c>
      <c r="B17" s="55"/>
      <c r="C17" s="55"/>
      <c r="D17" s="55"/>
      <c r="E17" s="55"/>
      <c r="F17" s="55"/>
      <c r="G17" s="55"/>
      <c r="H17" s="55"/>
      <c r="I17" s="55"/>
      <c r="J17" s="55"/>
      <c r="K17" s="55"/>
      <c r="L17" s="55"/>
      <c r="M17" s="55"/>
      <c r="N17" s="68" t="s">
        <v>267</v>
      </c>
    </row>
    <row r="18" spans="1:14" ht="15.75" customHeight="1">
      <c r="A18" s="553" t="s">
        <v>619</v>
      </c>
      <c r="B18" s="55"/>
      <c r="C18" s="55"/>
      <c r="D18" s="55"/>
      <c r="E18" s="55"/>
      <c r="F18" s="55"/>
      <c r="G18" s="55"/>
      <c r="H18" s="55"/>
      <c r="I18" s="55"/>
      <c r="J18" s="55"/>
      <c r="K18" s="55"/>
      <c r="L18" s="495"/>
      <c r="M18" s="55"/>
      <c r="N18" s="55"/>
    </row>
    <row r="19" spans="1:14" ht="15.75" customHeight="1">
      <c r="A19" s="553" t="s">
        <v>620</v>
      </c>
      <c r="B19" s="55"/>
      <c r="C19" s="55"/>
      <c r="D19" s="55"/>
      <c r="E19" s="55"/>
      <c r="F19" s="55"/>
      <c r="G19" s="55"/>
      <c r="H19" s="55"/>
      <c r="I19" s="55"/>
      <c r="J19" s="55"/>
      <c r="K19" s="55"/>
      <c r="L19" s="495"/>
      <c r="M19" s="55"/>
      <c r="N19" s="55"/>
    </row>
    <row r="20" spans="1:14" ht="15.75" customHeight="1">
      <c r="A20" s="553" t="s">
        <v>463</v>
      </c>
      <c r="B20" s="55"/>
      <c r="C20" s="55"/>
      <c r="D20" s="55"/>
      <c r="E20" s="55"/>
      <c r="F20" s="55"/>
      <c r="G20" s="555"/>
      <c r="H20" s="55"/>
      <c r="I20" s="55"/>
      <c r="J20" s="55"/>
      <c r="K20" s="55"/>
      <c r="L20" s="495"/>
      <c r="M20" s="55"/>
      <c r="N20" s="55"/>
    </row>
    <row r="21" spans="2:14" ht="15.75" customHeight="1">
      <c r="B21" s="556" t="str">
        <f>Cover!$A$17</f>
        <v>USE ARROW TO THE RIGHT TO SELECT</v>
      </c>
      <c r="C21" s="55"/>
      <c r="D21" s="55"/>
      <c r="E21" s="55"/>
      <c r="F21" s="55"/>
      <c r="G21" s="555"/>
      <c r="H21" s="55"/>
      <c r="I21" s="55"/>
      <c r="J21" s="55"/>
      <c r="K21" s="55"/>
      <c r="L21" s="495"/>
      <c r="M21" s="55"/>
      <c r="N21" s="55"/>
    </row>
    <row r="22" spans="1:14" ht="15.75" customHeight="1">
      <c r="A22" s="554"/>
      <c r="B22" s="55"/>
      <c r="C22" s="55"/>
      <c r="D22" s="55"/>
      <c r="E22" s="55"/>
      <c r="F22" s="55"/>
      <c r="G22" s="55"/>
      <c r="H22" s="55"/>
      <c r="I22" s="55"/>
      <c r="J22" s="55"/>
      <c r="K22" s="55"/>
      <c r="L22" s="495"/>
      <c r="M22" s="55"/>
      <c r="N22" s="55"/>
    </row>
    <row r="23" spans="1:14" ht="15.75" customHeight="1">
      <c r="A23" s="72" t="s">
        <v>464</v>
      </c>
      <c r="B23" s="55"/>
      <c r="C23" s="55"/>
      <c r="D23" s="55"/>
      <c r="E23" s="55"/>
      <c r="F23" s="55"/>
      <c r="G23" s="55"/>
      <c r="H23" s="55"/>
      <c r="I23" s="55"/>
      <c r="J23" s="55"/>
      <c r="K23" s="55"/>
      <c r="L23" s="55"/>
      <c r="M23" s="55"/>
      <c r="N23" s="68" t="s">
        <v>249</v>
      </c>
    </row>
    <row r="24" spans="1:14" ht="15.75" customHeight="1">
      <c r="A24" s="553" t="s">
        <v>465</v>
      </c>
      <c r="B24" s="55"/>
      <c r="C24" s="55"/>
      <c r="D24" s="55"/>
      <c r="E24" s="55"/>
      <c r="F24" s="55"/>
      <c r="G24" s="55"/>
      <c r="H24" s="55"/>
      <c r="I24" s="55"/>
      <c r="J24" s="55"/>
      <c r="K24" s="55"/>
      <c r="L24" s="557"/>
      <c r="M24" s="55"/>
      <c r="N24" s="55"/>
    </row>
    <row r="25" spans="1:14" ht="15.75" customHeight="1">
      <c r="A25" s="553" t="s">
        <v>627</v>
      </c>
      <c r="B25" s="55"/>
      <c r="C25" s="55"/>
      <c r="D25" s="55"/>
      <c r="E25" s="55"/>
      <c r="F25" s="55"/>
      <c r="G25" s="55"/>
      <c r="H25" s="55"/>
      <c r="I25" s="55"/>
      <c r="J25" s="55"/>
      <c r="K25" s="55"/>
      <c r="L25" s="557"/>
      <c r="M25" s="55"/>
      <c r="N25" s="55"/>
    </row>
    <row r="26" spans="1:14" ht="15.75" customHeight="1">
      <c r="A26" s="553" t="s">
        <v>628</v>
      </c>
      <c r="B26" s="55"/>
      <c r="C26" s="55"/>
      <c r="D26" s="55"/>
      <c r="E26" s="55"/>
      <c r="F26" s="55"/>
      <c r="G26" s="55"/>
      <c r="H26" s="55"/>
      <c r="I26" s="55"/>
      <c r="J26" s="55"/>
      <c r="K26" s="55"/>
      <c r="L26" s="557"/>
      <c r="M26" s="55"/>
      <c r="N26" s="55"/>
    </row>
    <row r="27" spans="1:14" ht="15.75" customHeight="1">
      <c r="A27" s="553" t="s">
        <v>629</v>
      </c>
      <c r="B27" s="55"/>
      <c r="C27" s="55"/>
      <c r="D27" s="55"/>
      <c r="E27" s="55"/>
      <c r="F27" s="55"/>
      <c r="G27" s="55"/>
      <c r="H27" s="55"/>
      <c r="I27" s="55"/>
      <c r="J27" s="55"/>
      <c r="K27" s="55"/>
      <c r="L27" s="557"/>
      <c r="M27" s="55"/>
      <c r="N27" s="55"/>
    </row>
    <row r="28" spans="1:14" ht="15.75" customHeight="1">
      <c r="A28" s="554"/>
      <c r="B28" s="55"/>
      <c r="C28" s="55"/>
      <c r="D28" s="55"/>
      <c r="E28" s="55"/>
      <c r="F28" s="55"/>
      <c r="G28" s="55"/>
      <c r="H28" s="55"/>
      <c r="I28" s="55"/>
      <c r="J28" s="55"/>
      <c r="K28" s="55"/>
      <c r="L28" s="557"/>
      <c r="M28" s="55"/>
      <c r="N28" s="55"/>
    </row>
    <row r="29" spans="1:14" ht="15.75" customHeight="1">
      <c r="A29" s="72" t="s">
        <v>466</v>
      </c>
      <c r="B29" s="55"/>
      <c r="C29" s="55"/>
      <c r="D29" s="55"/>
      <c r="E29" s="55"/>
      <c r="F29" s="55"/>
      <c r="G29" s="55"/>
      <c r="H29" s="55"/>
      <c r="I29" s="55"/>
      <c r="J29" s="55"/>
      <c r="K29" s="55"/>
      <c r="L29" s="55"/>
      <c r="M29" s="55"/>
      <c r="N29" s="68" t="s">
        <v>267</v>
      </c>
    </row>
    <row r="30" spans="1:14" ht="15.75" customHeight="1">
      <c r="A30" s="553" t="s">
        <v>467</v>
      </c>
      <c r="B30" s="55"/>
      <c r="C30" s="55"/>
      <c r="D30" s="55"/>
      <c r="E30" s="55"/>
      <c r="F30" s="55"/>
      <c r="G30" s="55"/>
      <c r="H30" s="55"/>
      <c r="I30" s="55"/>
      <c r="J30" s="55"/>
      <c r="K30" s="55"/>
      <c r="L30" s="557"/>
      <c r="M30" s="55"/>
      <c r="N30" s="55"/>
    </row>
    <row r="31" spans="1:14" ht="15.75" customHeight="1">
      <c r="A31" s="553" t="s">
        <v>468</v>
      </c>
      <c r="B31" s="55"/>
      <c r="C31" s="55"/>
      <c r="D31" s="55"/>
      <c r="E31" s="55"/>
      <c r="F31" s="55"/>
      <c r="G31" s="55"/>
      <c r="H31" s="55"/>
      <c r="I31" s="55"/>
      <c r="J31" s="55"/>
      <c r="K31" s="55"/>
      <c r="L31" s="557"/>
      <c r="M31" s="55"/>
      <c r="N31" s="55"/>
    </row>
    <row r="32" spans="1:14" ht="15.75" customHeight="1">
      <c r="A32" s="553" t="s">
        <v>469</v>
      </c>
      <c r="B32" s="55"/>
      <c r="C32" s="55"/>
      <c r="D32" s="55"/>
      <c r="E32" s="55"/>
      <c r="F32" s="55"/>
      <c r="G32" s="55"/>
      <c r="H32" s="55"/>
      <c r="I32" s="55"/>
      <c r="J32" s="55"/>
      <c r="K32" s="55"/>
      <c r="L32" s="557"/>
      <c r="M32" s="55"/>
      <c r="N32" s="55"/>
    </row>
    <row r="33" spans="1:14" ht="15.75" customHeight="1">
      <c r="A33" s="553"/>
      <c r="B33" s="55"/>
      <c r="C33" s="55"/>
      <c r="D33" s="55"/>
      <c r="E33" s="55"/>
      <c r="F33" s="55"/>
      <c r="G33" s="55"/>
      <c r="H33" s="55"/>
      <c r="I33" s="55"/>
      <c r="J33" s="55"/>
      <c r="K33" s="55"/>
      <c r="L33" s="557"/>
      <c r="M33" s="55"/>
      <c r="N33" s="55"/>
    </row>
    <row r="34" ht="15.75" customHeight="1"/>
    <row r="35" spans="1:14" ht="15.75" customHeight="1">
      <c r="A35" s="553"/>
      <c r="B35" s="55"/>
      <c r="C35" s="55"/>
      <c r="D35" s="55"/>
      <c r="E35" s="55"/>
      <c r="F35" s="55"/>
      <c r="G35" s="53"/>
      <c r="H35" s="55"/>
      <c r="I35" s="55"/>
      <c r="J35" s="55"/>
      <c r="K35" s="55"/>
      <c r="L35" s="557"/>
      <c r="M35" s="55"/>
      <c r="N35" s="55"/>
    </row>
    <row r="36" spans="1:14" ht="15.75" customHeight="1">
      <c r="A36" s="553"/>
      <c r="B36" s="55"/>
      <c r="C36" s="55"/>
      <c r="D36" s="55"/>
      <c r="E36" s="55"/>
      <c r="F36" s="55"/>
      <c r="G36" s="55"/>
      <c r="H36" s="55"/>
      <c r="I36" s="55"/>
      <c r="J36" s="55"/>
      <c r="K36" s="55"/>
      <c r="L36" s="557"/>
      <c r="M36" s="55"/>
      <c r="N36" s="55"/>
    </row>
    <row r="37" spans="1:14" ht="15.75" customHeight="1">
      <c r="A37" s="553"/>
      <c r="B37" s="55"/>
      <c r="C37" s="55"/>
      <c r="D37" s="55"/>
      <c r="E37" s="55"/>
      <c r="F37" s="55"/>
      <c r="G37" s="55"/>
      <c r="H37" s="55"/>
      <c r="I37" s="55"/>
      <c r="J37" s="55"/>
      <c r="K37" s="55"/>
      <c r="L37" s="557"/>
      <c r="M37" s="55"/>
      <c r="N37" s="55"/>
    </row>
    <row r="38" spans="1:14" ht="15.75" customHeight="1">
      <c r="A38" s="553"/>
      <c r="B38" s="55"/>
      <c r="C38" s="55"/>
      <c r="D38" s="55"/>
      <c r="E38" s="55"/>
      <c r="F38" s="55"/>
      <c r="G38" s="55"/>
      <c r="H38" s="55"/>
      <c r="I38" s="55"/>
      <c r="J38" s="55"/>
      <c r="K38" s="55"/>
      <c r="L38" s="557"/>
      <c r="M38" s="55"/>
      <c r="N38" s="55"/>
    </row>
    <row r="39" spans="1:14" ht="15.75" customHeight="1">
      <c r="A39" s="553"/>
      <c r="B39" s="55"/>
      <c r="C39" s="55"/>
      <c r="D39" s="55"/>
      <c r="E39" s="55"/>
      <c r="F39" s="55"/>
      <c r="G39" s="55"/>
      <c r="H39" s="55"/>
      <c r="I39" s="55"/>
      <c r="J39" s="55"/>
      <c r="K39" s="55"/>
      <c r="L39" s="557"/>
      <c r="M39" s="55"/>
      <c r="N39" s="55"/>
    </row>
    <row r="40" spans="1:14" ht="15.75" customHeight="1">
      <c r="A40" s="553"/>
      <c r="B40" s="55"/>
      <c r="C40" s="55"/>
      <c r="D40" s="55"/>
      <c r="E40" s="55"/>
      <c r="F40" s="55"/>
      <c r="G40" s="55"/>
      <c r="H40" s="55"/>
      <c r="I40" s="55"/>
      <c r="J40" s="55"/>
      <c r="K40" s="55"/>
      <c r="L40" s="557"/>
      <c r="M40" s="55"/>
      <c r="N40" s="55"/>
    </row>
    <row r="41" spans="1:14" ht="15.75" customHeight="1">
      <c r="A41" s="553"/>
      <c r="B41" s="55"/>
      <c r="C41" s="55"/>
      <c r="D41" s="55"/>
      <c r="E41" s="55"/>
      <c r="F41" s="55"/>
      <c r="G41" s="55"/>
      <c r="H41" s="55"/>
      <c r="I41" s="55"/>
      <c r="J41" s="55"/>
      <c r="K41" s="55"/>
      <c r="L41" s="557"/>
      <c r="M41" s="55"/>
      <c r="N41" s="55"/>
    </row>
    <row r="42" spans="1:14" ht="15.75" customHeight="1">
      <c r="A42" s="553"/>
      <c r="B42" s="55"/>
      <c r="C42" s="55"/>
      <c r="D42" s="55"/>
      <c r="E42" s="55"/>
      <c r="F42" s="55"/>
      <c r="G42" s="55"/>
      <c r="H42" s="55"/>
      <c r="I42" s="55"/>
      <c r="J42" s="55"/>
      <c r="K42" s="55"/>
      <c r="L42" s="557"/>
      <c r="M42" s="55"/>
      <c r="N42" s="55"/>
    </row>
    <row r="43" spans="1:14" ht="15.75" customHeight="1">
      <c r="A43" s="553"/>
      <c r="B43" s="55"/>
      <c r="C43" s="55"/>
      <c r="D43" s="55"/>
      <c r="E43" s="55"/>
      <c r="F43" s="55"/>
      <c r="G43" s="55"/>
      <c r="H43" s="55"/>
      <c r="I43" s="55"/>
      <c r="J43" s="55"/>
      <c r="K43" s="55"/>
      <c r="L43" s="557"/>
      <c r="M43" s="55"/>
      <c r="N43" s="55"/>
    </row>
    <row r="44" spans="1:14" ht="15.75" customHeight="1">
      <c r="A44" s="553"/>
      <c r="B44" s="55"/>
      <c r="C44" s="55"/>
      <c r="D44" s="55"/>
      <c r="E44" s="55"/>
      <c r="F44" s="55"/>
      <c r="G44" s="55"/>
      <c r="H44" s="55"/>
      <c r="I44" s="55"/>
      <c r="J44" s="55"/>
      <c r="K44" s="55"/>
      <c r="L44" s="557"/>
      <c r="M44" s="55"/>
      <c r="N44" s="55"/>
    </row>
    <row r="45" spans="1:14" ht="15.75" customHeight="1">
      <c r="A45" s="809" t="s">
        <v>586</v>
      </c>
      <c r="B45" s="55"/>
      <c r="C45" s="55"/>
      <c r="D45" s="55"/>
      <c r="E45" s="55"/>
      <c r="F45" s="55"/>
      <c r="G45" s="55"/>
      <c r="H45" s="55"/>
      <c r="I45" s="55"/>
      <c r="J45" s="55"/>
      <c r="K45" s="55"/>
      <c r="L45" s="557"/>
      <c r="M45" s="55"/>
      <c r="N45" s="55"/>
    </row>
    <row r="46" spans="1:14" ht="15.75" customHeight="1">
      <c r="A46" s="809"/>
      <c r="B46" s="55"/>
      <c r="C46" s="55"/>
      <c r="D46" s="55"/>
      <c r="E46" s="55"/>
      <c r="F46" s="55"/>
      <c r="G46" s="55"/>
      <c r="H46" s="55"/>
      <c r="I46" s="55"/>
      <c r="J46" s="55"/>
      <c r="K46" s="55"/>
      <c r="L46" s="557"/>
      <c r="M46" s="55"/>
      <c r="N46" s="810" t="s">
        <v>587</v>
      </c>
    </row>
    <row r="47" spans="1:14" ht="12.75">
      <c r="A47" s="55" t="str">
        <f>Cover!$A$59</f>
        <v>      Our House Enterprises</v>
      </c>
      <c r="B47" s="55"/>
      <c r="C47" s="55"/>
      <c r="D47" s="55"/>
      <c r="E47" s="55"/>
      <c r="F47" s="55"/>
      <c r="G47" s="55"/>
      <c r="H47" s="55"/>
      <c r="I47" s="55"/>
      <c r="J47" s="55"/>
      <c r="K47" s="71" t="str">
        <f>Cover!$K$59</f>
        <v>(  )</v>
      </c>
      <c r="L47" s="55"/>
      <c r="M47" s="55"/>
      <c r="N47" s="778">
        <f ca="1">NOW()</f>
        <v>41214.83032094908</v>
      </c>
    </row>
    <row r="49" ht="12.75">
      <c r="N49" s="777"/>
    </row>
  </sheetData>
  <sheetProtection password="E1BE" sheet="1" objects="1" scenarios="1"/>
  <printOptions/>
  <pageMargins left="0.75" right="0.5" top="0.5" bottom="0.5" header="0" footer="0.5"/>
  <pageSetup fitToHeight="1" fitToWidth="1" horizontalDpi="300" verticalDpi="300" orientation="portrait" r:id="rId2"/>
  <headerFooter alignWithMargins="0">
    <oddFooter>&amp;C - 9 -</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X67"/>
  <sheetViews>
    <sheetView showGridLines="0" showZeros="0" zoomScale="110" zoomScaleNormal="110" zoomScalePageLayoutView="0" workbookViewId="0" topLeftCell="A1">
      <selection activeCell="A1" sqref="A1"/>
    </sheetView>
  </sheetViews>
  <sheetFormatPr defaultColWidth="9.140625" defaultRowHeight="12.75"/>
  <cols>
    <col min="1" max="2" width="6.7109375" style="0" customWidth="1"/>
    <col min="3" max="3" width="1.8515625" style="86" customWidth="1"/>
    <col min="4" max="4" width="2.8515625" style="0" customWidth="1"/>
    <col min="11" max="11" width="10.00390625" style="0" customWidth="1"/>
    <col min="12" max="12" width="14.28125" style="0" customWidth="1"/>
    <col min="13" max="14" width="9.140625" style="0" hidden="1" customWidth="1"/>
    <col min="15" max="15" width="13.421875" style="0" hidden="1" customWidth="1"/>
    <col min="16" max="16" width="9.140625" style="0" hidden="1" customWidth="1"/>
    <col min="17" max="17" width="14.00390625" style="0" hidden="1" customWidth="1"/>
    <col min="18" max="18" width="9.140625" style="0" hidden="1" customWidth="1"/>
    <col min="19" max="19" width="13.421875" style="0" hidden="1" customWidth="1"/>
    <col min="20" max="26" width="9.140625" style="0" hidden="1" customWidth="1"/>
  </cols>
  <sheetData>
    <row r="1" spans="1:11" ht="18">
      <c r="A1" s="582" t="s">
        <v>470</v>
      </c>
      <c r="B1" s="582"/>
      <c r="C1" s="582"/>
      <c r="D1" s="582"/>
      <c r="E1" s="582"/>
      <c r="F1" s="582"/>
      <c r="G1" s="582"/>
      <c r="H1" s="582"/>
      <c r="I1" s="582"/>
      <c r="J1" s="582"/>
      <c r="K1" s="582"/>
    </row>
    <row r="2" ht="3.75" customHeight="1">
      <c r="A2" s="558"/>
    </row>
    <row r="3" spans="1:5" ht="16.5" customHeight="1">
      <c r="A3" s="387" t="s">
        <v>471</v>
      </c>
      <c r="E3" s="643" t="str">
        <f>Cover!$A$17</f>
        <v>USE ARROW TO THE RIGHT TO SELECT</v>
      </c>
    </row>
    <row r="4" spans="1:5" ht="15" customHeight="1" thickBot="1">
      <c r="A4" s="387" t="s">
        <v>472</v>
      </c>
      <c r="B4" s="559"/>
      <c r="E4" s="644">
        <f>Cover!D20</f>
        <v>0</v>
      </c>
    </row>
    <row r="5" spans="1:12" ht="11.25" customHeight="1">
      <c r="A5" s="100" t="s">
        <v>473</v>
      </c>
      <c r="B5" s="101" t="s">
        <v>474</v>
      </c>
      <c r="C5" s="102"/>
      <c r="D5" s="75"/>
      <c r="E5" s="75"/>
      <c r="F5" s="74"/>
      <c r="G5" s="74"/>
      <c r="H5" s="74"/>
      <c r="I5" s="74"/>
      <c r="J5" s="74"/>
      <c r="K5" s="74"/>
      <c r="L5" s="560"/>
    </row>
    <row r="6" spans="1:12" ht="11.25" customHeight="1">
      <c r="A6" s="103" t="s">
        <v>475</v>
      </c>
      <c r="B6" s="104" t="s">
        <v>475</v>
      </c>
      <c r="C6" s="105"/>
      <c r="D6" s="78"/>
      <c r="E6" s="105" t="s">
        <v>476</v>
      </c>
      <c r="F6" s="82"/>
      <c r="G6" s="82"/>
      <c r="H6" s="82"/>
      <c r="I6" s="82"/>
      <c r="J6" s="82"/>
      <c r="K6" s="82"/>
      <c r="L6" s="561"/>
    </row>
    <row r="7" spans="1:12" ht="3.75" customHeight="1">
      <c r="A7" s="106"/>
      <c r="B7" s="107"/>
      <c r="C7" s="108"/>
      <c r="D7" s="76"/>
      <c r="E7" s="76"/>
      <c r="F7" s="83"/>
      <c r="G7" s="83"/>
      <c r="H7" s="83"/>
      <c r="I7" s="83"/>
      <c r="J7" s="83"/>
      <c r="K7" s="83"/>
      <c r="L7" s="562"/>
    </row>
    <row r="8" spans="1:14" ht="11.25" customHeight="1">
      <c r="A8" s="593" t="str">
        <f>N9</f>
        <v>NOT MET</v>
      </c>
      <c r="B8" s="594"/>
      <c r="C8" s="592" t="s">
        <v>487</v>
      </c>
      <c r="D8" s="584" t="s">
        <v>2</v>
      </c>
      <c r="E8" s="79" t="s">
        <v>478</v>
      </c>
      <c r="F8" s="87"/>
      <c r="G8" s="87"/>
      <c r="H8" s="87"/>
      <c r="I8" s="87"/>
      <c r="J8" s="87"/>
      <c r="K8" s="87"/>
      <c r="L8" s="563"/>
      <c r="N8" s="815" t="str">
        <f>Cover!$M$42</f>
        <v>SELECT</v>
      </c>
    </row>
    <row r="9" spans="1:14" ht="11.25" customHeight="1">
      <c r="A9" s="112"/>
      <c r="B9" s="596"/>
      <c r="C9" s="108"/>
      <c r="D9" s="586"/>
      <c r="E9" s="105" t="s">
        <v>479</v>
      </c>
      <c r="F9" s="83"/>
      <c r="G9" s="83"/>
      <c r="H9" s="83"/>
      <c r="I9" s="83"/>
      <c r="J9" s="83"/>
      <c r="K9" s="83"/>
      <c r="L9" s="562"/>
      <c r="N9" t="str">
        <f>IF(N8="SELECT","NOT MET",IF(N8="NO","NOT MET",IF(N8="YES","MET","ERROR")))</f>
        <v>NOT MET</v>
      </c>
    </row>
    <row r="10" spans="1:12" ht="11.25" customHeight="1">
      <c r="A10" s="587" t="s">
        <v>477</v>
      </c>
      <c r="B10" s="588" t="s">
        <v>477</v>
      </c>
      <c r="C10" s="114"/>
      <c r="D10" s="589" t="s">
        <v>4</v>
      </c>
      <c r="E10" s="77" t="s">
        <v>622</v>
      </c>
      <c r="F10" s="88"/>
      <c r="G10" s="88"/>
      <c r="H10" s="88"/>
      <c r="I10" s="88"/>
      <c r="J10" s="88"/>
      <c r="K10" s="88"/>
      <c r="L10" s="466"/>
    </row>
    <row r="11" spans="1:12" ht="11.25" customHeight="1">
      <c r="A11" s="587" t="s">
        <v>477</v>
      </c>
      <c r="B11" s="588" t="s">
        <v>477</v>
      </c>
      <c r="C11" s="114"/>
      <c r="D11" s="589" t="s">
        <v>5</v>
      </c>
      <c r="E11" s="77" t="s">
        <v>480</v>
      </c>
      <c r="F11" s="88"/>
      <c r="G11" s="88"/>
      <c r="H11" s="88"/>
      <c r="I11" s="88"/>
      <c r="J11" s="88"/>
      <c r="K11" s="88"/>
      <c r="L11" s="466"/>
    </row>
    <row r="12" spans="1:12" ht="11.25" customHeight="1">
      <c r="A12" s="583" t="s">
        <v>477</v>
      </c>
      <c r="B12" s="110" t="s">
        <v>477</v>
      </c>
      <c r="C12" s="111"/>
      <c r="D12" s="584" t="s">
        <v>6</v>
      </c>
      <c r="E12" s="79" t="s">
        <v>481</v>
      </c>
      <c r="F12" s="87"/>
      <c r="G12" s="87"/>
      <c r="H12" s="87"/>
      <c r="I12" s="87"/>
      <c r="J12" s="87"/>
      <c r="K12" s="87"/>
      <c r="L12" s="563"/>
    </row>
    <row r="13" spans="1:12" ht="11.25" customHeight="1">
      <c r="A13" s="590"/>
      <c r="B13" s="116"/>
      <c r="C13" s="117"/>
      <c r="D13" s="591"/>
      <c r="E13" s="78" t="s">
        <v>591</v>
      </c>
      <c r="F13" s="82"/>
      <c r="G13" s="82"/>
      <c r="H13" s="82"/>
      <c r="I13" s="82"/>
      <c r="J13" s="82"/>
      <c r="K13" s="82"/>
      <c r="L13" s="561"/>
    </row>
    <row r="14" spans="1:12" ht="11.25" customHeight="1">
      <c r="A14" s="590"/>
      <c r="B14" s="116"/>
      <c r="C14" s="105"/>
      <c r="D14" s="591"/>
      <c r="E14" s="78" t="s">
        <v>590</v>
      </c>
      <c r="F14" s="82"/>
      <c r="G14" s="82"/>
      <c r="H14" s="82"/>
      <c r="I14" s="82"/>
      <c r="J14" s="82"/>
      <c r="K14" s="82"/>
      <c r="L14" s="561"/>
    </row>
    <row r="15" spans="1:12" ht="11.25" customHeight="1">
      <c r="A15" s="583" t="s">
        <v>477</v>
      </c>
      <c r="B15" s="110" t="s">
        <v>477</v>
      </c>
      <c r="C15" s="111"/>
      <c r="D15" s="584" t="s">
        <v>8</v>
      </c>
      <c r="E15" s="79" t="s">
        <v>482</v>
      </c>
      <c r="F15" s="87"/>
      <c r="G15" s="87"/>
      <c r="H15" s="87"/>
      <c r="I15" s="87"/>
      <c r="J15" s="87"/>
      <c r="K15" s="87"/>
      <c r="L15" s="563"/>
    </row>
    <row r="16" spans="1:12" ht="11.25" customHeight="1">
      <c r="A16" s="590"/>
      <c r="B16" s="116"/>
      <c r="C16" s="105"/>
      <c r="D16" s="591"/>
      <c r="E16" s="78" t="s">
        <v>483</v>
      </c>
      <c r="F16" s="82"/>
      <c r="G16" s="82"/>
      <c r="H16" s="82"/>
      <c r="I16" s="82"/>
      <c r="J16" s="82"/>
      <c r="K16" s="82"/>
      <c r="L16" s="561"/>
    </row>
    <row r="17" spans="1:12" ht="11.25" customHeight="1">
      <c r="A17" s="590"/>
      <c r="B17" s="116"/>
      <c r="C17" s="105"/>
      <c r="D17" s="591"/>
      <c r="E17" s="78" t="s">
        <v>484</v>
      </c>
      <c r="F17" s="82"/>
      <c r="G17" s="82"/>
      <c r="H17" s="82"/>
      <c r="I17" s="82"/>
      <c r="J17" s="82"/>
      <c r="K17" s="82"/>
      <c r="L17" s="561"/>
    </row>
    <row r="18" spans="1:12" ht="11.25" customHeight="1">
      <c r="A18" s="583" t="s">
        <v>477</v>
      </c>
      <c r="B18" s="110" t="s">
        <v>477</v>
      </c>
      <c r="C18" s="111"/>
      <c r="D18" s="584" t="s">
        <v>12</v>
      </c>
      <c r="E18" s="79" t="s">
        <v>485</v>
      </c>
      <c r="F18" s="87"/>
      <c r="G18" s="87"/>
      <c r="H18" s="87"/>
      <c r="I18" s="87"/>
      <c r="J18" s="87"/>
      <c r="K18" s="87"/>
      <c r="L18" s="563"/>
    </row>
    <row r="19" spans="1:12" ht="11.25" customHeight="1">
      <c r="A19" s="112"/>
      <c r="B19" s="113"/>
      <c r="C19" s="108"/>
      <c r="D19" s="586"/>
      <c r="E19" s="76" t="s">
        <v>486</v>
      </c>
      <c r="F19" s="83"/>
      <c r="G19" s="83"/>
      <c r="H19" s="83"/>
      <c r="I19" s="83"/>
      <c r="J19" s="83"/>
      <c r="K19" s="83"/>
      <c r="L19" s="562"/>
    </row>
    <row r="20" spans="1:12" ht="11.25" customHeight="1">
      <c r="A20" s="622" t="str">
        <f>'Page 6a &amp; 6b'!$N$79</f>
        <v>NO X PAGE 6</v>
      </c>
      <c r="B20" s="623"/>
      <c r="C20" s="592" t="s">
        <v>487</v>
      </c>
      <c r="D20" s="584" t="s">
        <v>14</v>
      </c>
      <c r="E20" s="79" t="s">
        <v>488</v>
      </c>
      <c r="F20" s="87"/>
      <c r="G20" s="87"/>
      <c r="H20" s="87"/>
      <c r="I20" s="87"/>
      <c r="J20" s="87"/>
      <c r="K20" s="87"/>
      <c r="L20" s="563"/>
    </row>
    <row r="21" spans="1:12" ht="11.25" customHeight="1">
      <c r="A21" s="593"/>
      <c r="B21" s="594"/>
      <c r="C21" s="595"/>
      <c r="D21" s="591"/>
      <c r="E21" s="78" t="s">
        <v>489</v>
      </c>
      <c r="F21" s="82"/>
      <c r="G21" s="82"/>
      <c r="H21" s="82"/>
      <c r="I21" s="82"/>
      <c r="J21" s="82"/>
      <c r="K21" s="82"/>
      <c r="L21" s="561"/>
    </row>
    <row r="22" spans="1:12" ht="11.25" customHeight="1">
      <c r="A22" s="593"/>
      <c r="B22" s="594"/>
      <c r="C22" s="595"/>
      <c r="D22" s="591"/>
      <c r="E22" s="78" t="s">
        <v>490</v>
      </c>
      <c r="F22" s="82"/>
      <c r="G22" s="82"/>
      <c r="H22" s="82"/>
      <c r="I22" s="82"/>
      <c r="J22" s="82"/>
      <c r="K22" s="82"/>
      <c r="L22" s="561"/>
    </row>
    <row r="23" spans="1:12" ht="11.25" customHeight="1">
      <c r="A23" s="665"/>
      <c r="B23" s="666"/>
      <c r="C23" s="118"/>
      <c r="D23" s="586"/>
      <c r="E23" s="76" t="s">
        <v>491</v>
      </c>
      <c r="F23" s="108"/>
      <c r="G23" s="108"/>
      <c r="H23" s="108"/>
      <c r="I23" s="108"/>
      <c r="J23" s="108"/>
      <c r="K23" s="108"/>
      <c r="L23" s="667"/>
    </row>
    <row r="24" spans="1:13" ht="11.25" customHeight="1">
      <c r="A24" s="593" t="str">
        <f>X25</f>
        <v>MET</v>
      </c>
      <c r="B24" s="594"/>
      <c r="C24" s="595" t="s">
        <v>487</v>
      </c>
      <c r="D24" s="591" t="s">
        <v>17</v>
      </c>
      <c r="E24" s="78" t="s">
        <v>492</v>
      </c>
      <c r="F24" s="105"/>
      <c r="G24" s="105"/>
      <c r="H24" s="105"/>
      <c r="I24" s="105"/>
      <c r="J24" s="105"/>
      <c r="K24" s="105"/>
      <c r="L24" s="564"/>
      <c r="M24" s="82"/>
    </row>
    <row r="25" spans="1:24" ht="11.25" customHeight="1">
      <c r="A25" s="593"/>
      <c r="B25" s="594"/>
      <c r="C25" s="595"/>
      <c r="D25" s="591"/>
      <c r="E25" s="78" t="s">
        <v>493</v>
      </c>
      <c r="F25" s="82"/>
      <c r="G25" s="82"/>
      <c r="H25" s="82"/>
      <c r="I25" s="82"/>
      <c r="J25" s="82"/>
      <c r="K25" s="82"/>
      <c r="L25" s="561"/>
      <c r="U25" s="609">
        <f>'Page 6a &amp; 6b'!$N$44+'Page 6a &amp; 6b'!$N$46</f>
        <v>0</v>
      </c>
      <c r="X25" t="str">
        <f>IF(W26&gt;=U25,"MET","NOT MET")</f>
        <v>MET</v>
      </c>
    </row>
    <row r="26" spans="1:23" ht="11.25" customHeight="1">
      <c r="A26" s="112"/>
      <c r="B26" s="596"/>
      <c r="C26" s="595"/>
      <c r="D26" s="591"/>
      <c r="E26" s="78" t="s">
        <v>494</v>
      </c>
      <c r="F26" s="82"/>
      <c r="G26" s="82"/>
      <c r="H26" s="82"/>
      <c r="I26" s="82"/>
      <c r="J26" s="82"/>
      <c r="K26" s="82"/>
      <c r="L26" s="561"/>
      <c r="O26" s="90"/>
      <c r="P26" s="90"/>
      <c r="Q26" s="90"/>
      <c r="R26" s="90"/>
      <c r="T26" s="609">
        <f>'Page 6a &amp; 6b'!$M$36+'Page 6a &amp; 6b'!$M$37</f>
        <v>0</v>
      </c>
      <c r="U26" s="609">
        <f>'Page 8'!$M$14</f>
        <v>0</v>
      </c>
      <c r="V26" s="609">
        <f>'Page 8'!$M$34</f>
        <v>0</v>
      </c>
      <c r="W26" s="609">
        <f>SUM(T26:V26)</f>
        <v>0</v>
      </c>
    </row>
    <row r="27" spans="1:22" s="2" customFormat="1" ht="11.25" customHeight="1">
      <c r="A27" s="622" t="str">
        <f>V27</f>
        <v>MET</v>
      </c>
      <c r="B27" s="623"/>
      <c r="C27" s="592" t="s">
        <v>487</v>
      </c>
      <c r="D27" s="584" t="s">
        <v>19</v>
      </c>
      <c r="E27" s="79" t="s">
        <v>495</v>
      </c>
      <c r="F27" s="565"/>
      <c r="G27" s="565"/>
      <c r="H27" s="565"/>
      <c r="I27" s="565"/>
      <c r="J27" s="565"/>
      <c r="K27" s="565"/>
      <c r="L27" s="566"/>
      <c r="O27" s="567"/>
      <c r="P27" s="567"/>
      <c r="Q27" s="567"/>
      <c r="R27" s="89"/>
      <c r="T27" s="2" t="s">
        <v>496</v>
      </c>
      <c r="U27" s="621">
        <f>'Page 6a &amp; 6b'!$L$58</f>
        <v>0</v>
      </c>
      <c r="V27" s="2" t="str">
        <f>IF(U27=U28,"MET","ERROR")</f>
        <v>MET</v>
      </c>
    </row>
    <row r="28" spans="1:21" s="2" customFormat="1" ht="11.25" customHeight="1">
      <c r="A28" s="112"/>
      <c r="B28" s="596"/>
      <c r="C28" s="118"/>
      <c r="D28" s="586"/>
      <c r="E28" s="76" t="s">
        <v>497</v>
      </c>
      <c r="F28" s="568"/>
      <c r="G28" s="568"/>
      <c r="H28" s="568"/>
      <c r="I28" s="568"/>
      <c r="J28" s="568"/>
      <c r="K28" s="568"/>
      <c r="L28" s="569"/>
      <c r="O28" s="89"/>
      <c r="P28" s="89"/>
      <c r="Q28" s="89"/>
      <c r="R28" s="89"/>
      <c r="T28" s="2" t="s">
        <v>498</v>
      </c>
      <c r="U28" s="621">
        <f>'Page 8'!$M$37</f>
        <v>0</v>
      </c>
    </row>
    <row r="29" spans="1:22" s="2" customFormat="1" ht="11.25" customHeight="1">
      <c r="A29" s="622" t="str">
        <f>V29</f>
        <v>MET</v>
      </c>
      <c r="B29" s="623"/>
      <c r="C29" s="592" t="s">
        <v>487</v>
      </c>
      <c r="D29" s="584" t="s">
        <v>21</v>
      </c>
      <c r="E29" s="79" t="s">
        <v>499</v>
      </c>
      <c r="F29" s="565"/>
      <c r="G29" s="565"/>
      <c r="H29" s="565"/>
      <c r="I29" s="565"/>
      <c r="J29" s="565"/>
      <c r="K29" s="565"/>
      <c r="L29" s="566"/>
      <c r="O29" s="570"/>
      <c r="P29" s="567"/>
      <c r="Q29" s="567"/>
      <c r="R29" s="89"/>
      <c r="T29" s="2" t="s">
        <v>500</v>
      </c>
      <c r="U29" s="621">
        <f>'Page 8'!$M$14</f>
        <v>0</v>
      </c>
      <c r="V29" s="2" t="str">
        <f>IF(U29=U30,"MET","ERROR")</f>
        <v>MET</v>
      </c>
    </row>
    <row r="30" spans="1:21" s="2" customFormat="1" ht="11.25" customHeight="1">
      <c r="A30" s="112"/>
      <c r="B30" s="596"/>
      <c r="C30" s="118"/>
      <c r="D30" s="76"/>
      <c r="E30" s="76" t="s">
        <v>501</v>
      </c>
      <c r="F30" s="568"/>
      <c r="G30" s="568"/>
      <c r="H30" s="568"/>
      <c r="I30" s="568"/>
      <c r="J30" s="568"/>
      <c r="K30" s="568"/>
      <c r="L30" s="569"/>
      <c r="O30" s="89"/>
      <c r="P30" s="89"/>
      <c r="Q30" s="89"/>
      <c r="R30" s="89"/>
      <c r="U30" s="621">
        <f>'Page 8'!$M$38</f>
        <v>0</v>
      </c>
    </row>
    <row r="31" spans="1:22" s="2" customFormat="1" ht="11.25" customHeight="1">
      <c r="A31" s="622" t="str">
        <f>V31</f>
        <v>MET</v>
      </c>
      <c r="B31" s="623"/>
      <c r="C31" s="592" t="s">
        <v>487</v>
      </c>
      <c r="D31" s="584" t="s">
        <v>502</v>
      </c>
      <c r="E31" s="79" t="s">
        <v>503</v>
      </c>
      <c r="F31" s="565"/>
      <c r="G31" s="565"/>
      <c r="H31" s="565"/>
      <c r="I31" s="565"/>
      <c r="J31" s="565"/>
      <c r="K31" s="565"/>
      <c r="L31" s="566"/>
      <c r="O31" s="567"/>
      <c r="P31" s="567"/>
      <c r="Q31" s="89"/>
      <c r="R31" s="89"/>
      <c r="U31" s="621">
        <f>'Page 8'!$M$24</f>
        <v>0</v>
      </c>
      <c r="V31" s="2" t="str">
        <f>IF(U31=U32,"MET","ERROR")</f>
        <v>MET</v>
      </c>
    </row>
    <row r="32" spans="1:21" s="2" customFormat="1" ht="11.25" customHeight="1">
      <c r="A32" s="112"/>
      <c r="B32" s="596"/>
      <c r="C32" s="118"/>
      <c r="D32" s="586"/>
      <c r="E32" s="76" t="s">
        <v>504</v>
      </c>
      <c r="F32" s="568"/>
      <c r="G32" s="568"/>
      <c r="H32" s="568"/>
      <c r="I32" s="568"/>
      <c r="J32" s="568"/>
      <c r="K32" s="568"/>
      <c r="L32" s="569"/>
      <c r="O32" s="89"/>
      <c r="P32" s="89"/>
      <c r="Q32" s="89"/>
      <c r="R32" s="89"/>
      <c r="U32" s="621">
        <f>'Page 8'!$M$39</f>
        <v>0</v>
      </c>
    </row>
    <row r="33" spans="1:22" s="2" customFormat="1" ht="11.25" customHeight="1">
      <c r="A33" s="622" t="str">
        <f>V33</f>
        <v>MET</v>
      </c>
      <c r="B33" s="623"/>
      <c r="C33" s="592" t="s">
        <v>487</v>
      </c>
      <c r="D33" s="584" t="s">
        <v>505</v>
      </c>
      <c r="E33" s="79" t="s">
        <v>506</v>
      </c>
      <c r="F33" s="565"/>
      <c r="G33" s="565"/>
      <c r="H33" s="565"/>
      <c r="I33" s="565"/>
      <c r="J33" s="565"/>
      <c r="K33" s="565"/>
      <c r="L33" s="566"/>
      <c r="O33" s="571"/>
      <c r="P33" s="567"/>
      <c r="Q33" s="572"/>
      <c r="R33" s="89"/>
      <c r="U33" s="621">
        <f>'Page 8'!$M$34</f>
        <v>0</v>
      </c>
      <c r="V33" s="2" t="str">
        <f>IF(U33=U34,"MET","ERROR")</f>
        <v>MET</v>
      </c>
    </row>
    <row r="34" spans="1:21" s="2" customFormat="1" ht="11.25" customHeight="1">
      <c r="A34" s="593"/>
      <c r="B34" s="594"/>
      <c r="C34" s="595"/>
      <c r="D34" s="591"/>
      <c r="E34" s="76" t="s">
        <v>507</v>
      </c>
      <c r="F34" s="573"/>
      <c r="G34" s="573"/>
      <c r="H34" s="573"/>
      <c r="I34" s="573"/>
      <c r="J34" s="573"/>
      <c r="K34" s="573"/>
      <c r="L34" s="574"/>
      <c r="O34" s="571"/>
      <c r="P34" s="89"/>
      <c r="Q34" s="575"/>
      <c r="R34" s="89"/>
      <c r="U34" s="621">
        <f>'Page 8'!$M$40</f>
        <v>0</v>
      </c>
    </row>
    <row r="35" spans="1:17" s="2" customFormat="1" ht="11.25" customHeight="1">
      <c r="A35" s="624" t="str">
        <f>'Page 8'!$M$46</f>
        <v>MET</v>
      </c>
      <c r="B35" s="625"/>
      <c r="C35" s="592" t="s">
        <v>487</v>
      </c>
      <c r="D35" s="584" t="s">
        <v>508</v>
      </c>
      <c r="E35" s="79" t="s">
        <v>509</v>
      </c>
      <c r="F35" s="565"/>
      <c r="G35" s="565"/>
      <c r="H35" s="565"/>
      <c r="I35" s="565"/>
      <c r="J35" s="565"/>
      <c r="K35" s="565"/>
      <c r="L35" s="566"/>
      <c r="O35" s="576"/>
      <c r="P35" s="89"/>
      <c r="Q35" s="89"/>
    </row>
    <row r="36" spans="1:17" s="2" customFormat="1" ht="11.25" customHeight="1">
      <c r="A36" s="112"/>
      <c r="B36" s="596"/>
      <c r="C36" s="118"/>
      <c r="D36" s="586"/>
      <c r="E36" s="76" t="s">
        <v>510</v>
      </c>
      <c r="F36" s="568"/>
      <c r="G36" s="568"/>
      <c r="H36" s="568"/>
      <c r="I36" s="568"/>
      <c r="J36" s="568"/>
      <c r="K36" s="568"/>
      <c r="L36" s="569"/>
      <c r="O36" s="89"/>
      <c r="P36" s="89"/>
      <c r="Q36" s="89"/>
    </row>
    <row r="37" spans="1:22" s="2" customFormat="1" ht="11.25" customHeight="1">
      <c r="A37" s="622" t="str">
        <f>V37</f>
        <v>MET</v>
      </c>
      <c r="B37" s="623"/>
      <c r="C37" s="592" t="s">
        <v>487</v>
      </c>
      <c r="D37" s="584" t="s">
        <v>511</v>
      </c>
      <c r="E37" s="79" t="s">
        <v>512</v>
      </c>
      <c r="F37" s="565"/>
      <c r="G37" s="565"/>
      <c r="H37" s="565"/>
      <c r="I37" s="565"/>
      <c r="J37" s="565"/>
      <c r="K37" s="565"/>
      <c r="L37" s="566"/>
      <c r="O37" s="89"/>
      <c r="P37" s="567"/>
      <c r="Q37" s="567"/>
      <c r="U37" s="621">
        <f>'Page 6a &amp; 6b'!$M$33</f>
        <v>0</v>
      </c>
      <c r="V37" s="2" t="str">
        <f>IF(U37=U38,"MET","ERROR")</f>
        <v>MET</v>
      </c>
    </row>
    <row r="38" spans="1:21" s="2" customFormat="1" ht="11.25" customHeight="1">
      <c r="A38" s="115"/>
      <c r="B38" s="597"/>
      <c r="C38" s="105"/>
      <c r="D38" s="591"/>
      <c r="E38" s="78" t="s">
        <v>513</v>
      </c>
      <c r="F38" s="573"/>
      <c r="G38" s="573"/>
      <c r="H38" s="573"/>
      <c r="I38" s="573"/>
      <c r="J38" s="573"/>
      <c r="K38" s="573"/>
      <c r="L38" s="574"/>
      <c r="O38" s="89"/>
      <c r="P38" s="567"/>
      <c r="Q38" s="567"/>
      <c r="U38" s="621">
        <f>'Page 5'!$N$22</f>
        <v>0</v>
      </c>
    </row>
    <row r="39" spans="1:17" s="2" customFormat="1" ht="11.25" customHeight="1">
      <c r="A39" s="115"/>
      <c r="B39" s="597"/>
      <c r="C39" s="105"/>
      <c r="D39" s="591"/>
      <c r="E39" s="78" t="s">
        <v>514</v>
      </c>
      <c r="F39" s="573"/>
      <c r="G39" s="573"/>
      <c r="H39" s="573"/>
      <c r="I39" s="573"/>
      <c r="J39" s="573"/>
      <c r="K39" s="573"/>
      <c r="L39" s="574"/>
      <c r="O39" s="89"/>
      <c r="P39" s="567"/>
      <c r="Q39" s="567"/>
    </row>
    <row r="40" spans="1:17" s="2" customFormat="1" ht="11.25" customHeight="1">
      <c r="A40" s="587" t="s">
        <v>477</v>
      </c>
      <c r="B40" s="588" t="s">
        <v>477</v>
      </c>
      <c r="C40" s="114"/>
      <c r="D40" s="589" t="s">
        <v>515</v>
      </c>
      <c r="E40" s="77" t="s">
        <v>516</v>
      </c>
      <c r="F40" s="577"/>
      <c r="G40" s="577"/>
      <c r="H40" s="577"/>
      <c r="I40" s="577"/>
      <c r="J40" s="577"/>
      <c r="K40" s="577"/>
      <c r="L40" s="578"/>
      <c r="O40" s="89"/>
      <c r="P40" s="89"/>
      <c r="Q40" s="89"/>
    </row>
    <row r="41" spans="1:17" s="2" customFormat="1" ht="11.25" customHeight="1">
      <c r="A41" s="583" t="s">
        <v>477</v>
      </c>
      <c r="B41" s="110" t="s">
        <v>477</v>
      </c>
      <c r="C41" s="111"/>
      <c r="D41" s="584" t="s">
        <v>517</v>
      </c>
      <c r="E41" s="79" t="s">
        <v>518</v>
      </c>
      <c r="F41" s="565"/>
      <c r="G41" s="565"/>
      <c r="H41" s="565"/>
      <c r="I41" s="565"/>
      <c r="J41" s="565"/>
      <c r="K41" s="565"/>
      <c r="L41" s="566"/>
      <c r="O41" s="89"/>
      <c r="P41" s="89"/>
      <c r="Q41" s="89"/>
    </row>
    <row r="42" spans="1:17" s="2" customFormat="1" ht="11.25" customHeight="1">
      <c r="A42" s="590"/>
      <c r="B42" s="116"/>
      <c r="C42" s="105"/>
      <c r="D42" s="591"/>
      <c r="E42" s="78" t="s">
        <v>519</v>
      </c>
      <c r="F42" s="573"/>
      <c r="G42" s="573"/>
      <c r="H42" s="573"/>
      <c r="I42" s="573"/>
      <c r="J42" s="573"/>
      <c r="K42" s="573"/>
      <c r="L42" s="574"/>
      <c r="O42" s="89"/>
      <c r="P42" s="89"/>
      <c r="Q42" s="89"/>
    </row>
    <row r="43" spans="1:17" s="2" customFormat="1" ht="11.25" customHeight="1">
      <c r="A43" s="590"/>
      <c r="B43" s="116"/>
      <c r="C43" s="105"/>
      <c r="D43" s="591"/>
      <c r="E43" s="78" t="s">
        <v>520</v>
      </c>
      <c r="F43" s="573"/>
      <c r="G43" s="573"/>
      <c r="H43" s="573"/>
      <c r="I43" s="573"/>
      <c r="J43" s="573"/>
      <c r="K43" s="573"/>
      <c r="L43" s="574"/>
      <c r="O43" s="89"/>
      <c r="P43" s="89"/>
      <c r="Q43" s="89"/>
    </row>
    <row r="44" spans="1:17" s="2" customFormat="1" ht="11.25" customHeight="1">
      <c r="A44" s="585"/>
      <c r="B44" s="113"/>
      <c r="C44" s="108"/>
      <c r="D44" s="586"/>
      <c r="E44" s="76" t="s">
        <v>617</v>
      </c>
      <c r="F44" s="568"/>
      <c r="G44" s="568"/>
      <c r="H44" s="568"/>
      <c r="I44" s="568"/>
      <c r="J44" s="568"/>
      <c r="K44" s="568"/>
      <c r="L44" s="569"/>
      <c r="O44" s="89"/>
      <c r="P44" s="89"/>
      <c r="Q44" s="89"/>
    </row>
    <row r="45" spans="1:17" s="2" customFormat="1" ht="11.25" customHeight="1">
      <c r="A45" s="109" t="s">
        <v>477</v>
      </c>
      <c r="B45" s="110" t="s">
        <v>477</v>
      </c>
      <c r="C45" s="105"/>
      <c r="D45" s="591" t="s">
        <v>521</v>
      </c>
      <c r="E45" s="78" t="s">
        <v>615</v>
      </c>
      <c r="F45" s="573"/>
      <c r="G45" s="573"/>
      <c r="H45" s="573"/>
      <c r="I45" s="573"/>
      <c r="J45" s="573"/>
      <c r="K45" s="573"/>
      <c r="L45" s="574"/>
      <c r="O45" s="89"/>
      <c r="P45" s="89"/>
      <c r="Q45" s="89"/>
    </row>
    <row r="46" spans="1:17" s="2" customFormat="1" ht="11.25" customHeight="1">
      <c r="A46" s="112"/>
      <c r="B46" s="113"/>
      <c r="C46" s="105"/>
      <c r="D46" s="591"/>
      <c r="E46" s="78" t="s">
        <v>616</v>
      </c>
      <c r="F46" s="573"/>
      <c r="G46" s="573"/>
      <c r="H46" s="573"/>
      <c r="I46" s="573"/>
      <c r="J46" s="573"/>
      <c r="K46" s="573"/>
      <c r="L46" s="574"/>
      <c r="O46" s="89"/>
      <c r="P46" s="89"/>
      <c r="Q46" s="89"/>
    </row>
    <row r="47" spans="1:17" s="2" customFormat="1" ht="11.25" customHeight="1">
      <c r="A47" s="109" t="s">
        <v>477</v>
      </c>
      <c r="B47" s="598" t="s">
        <v>477</v>
      </c>
      <c r="C47" s="599"/>
      <c r="D47" s="584" t="s">
        <v>522</v>
      </c>
      <c r="E47" s="79" t="s">
        <v>523</v>
      </c>
      <c r="F47" s="565"/>
      <c r="G47" s="565"/>
      <c r="H47" s="565"/>
      <c r="I47" s="565"/>
      <c r="J47" s="565"/>
      <c r="K47" s="565"/>
      <c r="L47" s="566"/>
      <c r="O47" s="89"/>
      <c r="P47" s="89"/>
      <c r="Q47" s="89"/>
    </row>
    <row r="48" spans="1:17" s="2" customFormat="1" ht="11.25" customHeight="1">
      <c r="A48" s="115"/>
      <c r="B48" s="603"/>
      <c r="C48" s="117"/>
      <c r="D48" s="591"/>
      <c r="E48" s="78" t="s">
        <v>524</v>
      </c>
      <c r="F48" s="573"/>
      <c r="G48" s="573"/>
      <c r="H48" s="573"/>
      <c r="I48" s="573"/>
      <c r="J48" s="573"/>
      <c r="K48" s="573"/>
      <c r="L48" s="574"/>
      <c r="O48" s="89"/>
      <c r="P48" s="89"/>
      <c r="Q48" s="89"/>
    </row>
    <row r="49" spans="1:17" s="2" customFormat="1" ht="11.25" customHeight="1">
      <c r="A49" s="112"/>
      <c r="B49" s="600"/>
      <c r="C49" s="119"/>
      <c r="D49" s="586"/>
      <c r="E49" s="76" t="s">
        <v>525</v>
      </c>
      <c r="F49" s="568"/>
      <c r="G49" s="568"/>
      <c r="H49" s="568"/>
      <c r="I49" s="568"/>
      <c r="J49" s="568"/>
      <c r="K49" s="568"/>
      <c r="L49" s="569"/>
      <c r="O49" s="89"/>
      <c r="P49" s="89"/>
      <c r="Q49" s="89"/>
    </row>
    <row r="50" spans="1:17" s="2" customFormat="1" ht="11.25" customHeight="1">
      <c r="A50" s="109" t="s">
        <v>477</v>
      </c>
      <c r="B50" s="110" t="s">
        <v>477</v>
      </c>
      <c r="C50" s="105"/>
      <c r="D50" s="591" t="s">
        <v>526</v>
      </c>
      <c r="E50" s="78" t="s">
        <v>527</v>
      </c>
      <c r="F50" s="573"/>
      <c r="G50" s="573"/>
      <c r="H50" s="573"/>
      <c r="I50" s="573"/>
      <c r="J50" s="573"/>
      <c r="K50" s="573"/>
      <c r="L50" s="574"/>
      <c r="O50" s="89"/>
      <c r="P50" s="89"/>
      <c r="Q50" s="89"/>
    </row>
    <row r="51" spans="1:17" s="573" customFormat="1" ht="11.25" customHeight="1">
      <c r="A51" s="585"/>
      <c r="B51" s="113"/>
      <c r="C51" s="119"/>
      <c r="D51" s="586"/>
      <c r="E51" s="76" t="s">
        <v>592</v>
      </c>
      <c r="F51" s="568"/>
      <c r="G51" s="568"/>
      <c r="H51" s="568"/>
      <c r="I51" s="568"/>
      <c r="J51" s="568"/>
      <c r="K51" s="568"/>
      <c r="L51" s="569"/>
      <c r="O51" s="604"/>
      <c r="P51" s="604"/>
      <c r="Q51" s="604"/>
    </row>
    <row r="52" spans="1:22" s="2" customFormat="1" ht="11.25" customHeight="1">
      <c r="A52" s="622" t="str">
        <f>V52</f>
        <v>MET</v>
      </c>
      <c r="B52" s="623"/>
      <c r="C52" s="601" t="s">
        <v>487</v>
      </c>
      <c r="D52" s="591" t="s">
        <v>528</v>
      </c>
      <c r="E52" s="78" t="s">
        <v>529</v>
      </c>
      <c r="F52" s="573"/>
      <c r="G52" s="573"/>
      <c r="H52" s="573"/>
      <c r="I52" s="573"/>
      <c r="J52" s="573"/>
      <c r="K52" s="573"/>
      <c r="L52" s="574"/>
      <c r="O52" s="89"/>
      <c r="P52" s="89"/>
      <c r="Q52" s="89"/>
      <c r="U52" s="621">
        <f>'Page 7'!$G$17</f>
        <v>0</v>
      </c>
      <c r="V52" s="2" t="str">
        <f>IF(U52=U53,"MET","ERROR")</f>
        <v>MET</v>
      </c>
    </row>
    <row r="53" spans="1:21" s="2" customFormat="1" ht="11.25" customHeight="1">
      <c r="A53" s="115"/>
      <c r="B53" s="597"/>
      <c r="C53" s="117"/>
      <c r="D53" s="591"/>
      <c r="E53" s="105" t="s">
        <v>530</v>
      </c>
      <c r="F53" s="573"/>
      <c r="G53" s="573"/>
      <c r="H53" s="573"/>
      <c r="I53" s="573"/>
      <c r="J53" s="573"/>
      <c r="K53" s="573"/>
      <c r="L53" s="574"/>
      <c r="O53" s="89"/>
      <c r="P53" s="89"/>
      <c r="Q53" s="89"/>
      <c r="U53" s="621">
        <f>'Page 6a &amp; 6b'!$G$32</f>
        <v>0</v>
      </c>
    </row>
    <row r="54" spans="1:17" s="2" customFormat="1" ht="11.25" customHeight="1">
      <c r="A54" s="112"/>
      <c r="B54" s="596"/>
      <c r="C54" s="119"/>
      <c r="D54" s="586"/>
      <c r="E54" s="108" t="s">
        <v>531</v>
      </c>
      <c r="F54" s="568"/>
      <c r="G54" s="568"/>
      <c r="H54" s="568"/>
      <c r="I54" s="568"/>
      <c r="J54" s="568"/>
      <c r="K54" s="568"/>
      <c r="L54" s="569"/>
      <c r="O54" s="89"/>
      <c r="P54" s="89"/>
      <c r="Q54" s="89"/>
    </row>
    <row r="55" spans="1:22" s="2" customFormat="1" ht="11.25" customHeight="1">
      <c r="A55" s="624" t="str">
        <f>V55</f>
        <v>NO X PAGE 6</v>
      </c>
      <c r="B55" s="625"/>
      <c r="C55" s="601" t="s">
        <v>487</v>
      </c>
      <c r="D55" s="591" t="s">
        <v>532</v>
      </c>
      <c r="E55" s="78" t="s">
        <v>533</v>
      </c>
      <c r="F55" s="573"/>
      <c r="G55" s="573"/>
      <c r="H55" s="573"/>
      <c r="I55" s="573"/>
      <c r="J55" s="573"/>
      <c r="K55" s="573"/>
      <c r="L55" s="574"/>
      <c r="O55" s="89"/>
      <c r="P55" s="89"/>
      <c r="Q55" s="89"/>
      <c r="U55" s="621">
        <f>'Page 7'!$J$17</f>
        <v>0</v>
      </c>
      <c r="V55" s="2" t="str">
        <f>IF(U56="NO X PAGE 6",U56,IF(U55=U56,"MET","ERROR"))</f>
        <v>NO X PAGE 6</v>
      </c>
    </row>
    <row r="56" spans="1:21" s="2" customFormat="1" ht="11.25" customHeight="1">
      <c r="A56" s="115"/>
      <c r="B56" s="597"/>
      <c r="C56" s="117"/>
      <c r="D56" s="591"/>
      <c r="E56" s="105" t="s">
        <v>534</v>
      </c>
      <c r="F56" s="573"/>
      <c r="G56" s="573"/>
      <c r="H56" s="573"/>
      <c r="I56" s="573"/>
      <c r="J56" s="573"/>
      <c r="K56" s="573"/>
      <c r="L56" s="574"/>
      <c r="O56" s="89"/>
      <c r="P56" s="89"/>
      <c r="Q56" s="89"/>
      <c r="U56" s="2" t="str">
        <f>'Page 6a &amp; 6b'!$M$31</f>
        <v>NO X PAGE 6</v>
      </c>
    </row>
    <row r="57" spans="1:22" s="2" customFormat="1" ht="11.25" customHeight="1">
      <c r="A57" s="593"/>
      <c r="B57" s="594"/>
      <c r="E57" s="81" t="s">
        <v>535</v>
      </c>
      <c r="L57" s="569"/>
      <c r="O57" s="89"/>
      <c r="P57" s="89"/>
      <c r="Q57" s="567"/>
      <c r="U57" s="621">
        <f>'Page 7'!$G$23</f>
        <v>0</v>
      </c>
      <c r="V57" s="2" t="str">
        <f>IF(U57=U58,"MET","ERROR")</f>
        <v>MET</v>
      </c>
    </row>
    <row r="58" spans="1:21" s="2" customFormat="1" ht="11.25" customHeight="1">
      <c r="A58" s="622" t="str">
        <f>V57</f>
        <v>MET</v>
      </c>
      <c r="B58" s="623"/>
      <c r="C58" s="601" t="s">
        <v>487</v>
      </c>
      <c r="D58" s="584" t="s">
        <v>536</v>
      </c>
      <c r="E58" s="79" t="s">
        <v>537</v>
      </c>
      <c r="F58" s="565"/>
      <c r="G58" s="565"/>
      <c r="H58" s="565"/>
      <c r="I58" s="565"/>
      <c r="J58" s="565"/>
      <c r="K58" s="565"/>
      <c r="L58" s="566"/>
      <c r="O58" s="89"/>
      <c r="P58" s="89"/>
      <c r="Q58" s="567"/>
      <c r="U58" s="626">
        <f>'Page 6a &amp; 6b'!$G$53</f>
        <v>0</v>
      </c>
    </row>
    <row r="59" spans="1:17" s="2" customFormat="1" ht="11.25" customHeight="1">
      <c r="A59" s="115"/>
      <c r="B59" s="597"/>
      <c r="C59" s="105"/>
      <c r="D59" s="591"/>
      <c r="E59" s="105" t="s">
        <v>538</v>
      </c>
      <c r="F59" s="573"/>
      <c r="G59" s="573"/>
      <c r="H59" s="573"/>
      <c r="I59" s="573"/>
      <c r="J59" s="573"/>
      <c r="K59" s="573"/>
      <c r="L59" s="574"/>
      <c r="O59" s="89"/>
      <c r="P59" s="89"/>
      <c r="Q59" s="567"/>
    </row>
    <row r="60" spans="1:22" s="2" customFormat="1" ht="11.25" customHeight="1">
      <c r="A60" s="593"/>
      <c r="B60" s="594"/>
      <c r="C60" s="117"/>
      <c r="D60" s="591"/>
      <c r="E60" s="78" t="s">
        <v>539</v>
      </c>
      <c r="F60" s="573"/>
      <c r="G60" s="573"/>
      <c r="H60" s="573"/>
      <c r="I60" s="573"/>
      <c r="J60" s="573"/>
      <c r="K60" s="573"/>
      <c r="L60" s="574"/>
      <c r="O60" s="89"/>
      <c r="P60" s="89"/>
      <c r="Q60" s="567"/>
      <c r="U60" s="621">
        <f>'Page 7'!$J$23</f>
        <v>0</v>
      </c>
      <c r="V60" s="2" t="str">
        <f>IF(U61="NO X PAGE 6",U61,IF(U60=U61,"MET","ERROR"))</f>
        <v>NO X PAGE 6</v>
      </c>
    </row>
    <row r="61" spans="1:21" s="2" customFormat="1" ht="11.25" customHeight="1">
      <c r="A61" s="622" t="str">
        <f>V60</f>
        <v>NO X PAGE 6</v>
      </c>
      <c r="B61" s="623"/>
      <c r="C61" s="592" t="s">
        <v>487</v>
      </c>
      <c r="D61" s="584" t="s">
        <v>540</v>
      </c>
      <c r="E61" s="79" t="s">
        <v>541</v>
      </c>
      <c r="F61" s="565"/>
      <c r="G61" s="565"/>
      <c r="H61" s="565"/>
      <c r="I61" s="565"/>
      <c r="J61" s="565"/>
      <c r="K61" s="565"/>
      <c r="L61" s="566"/>
      <c r="O61" s="89"/>
      <c r="P61" s="89"/>
      <c r="Q61" s="567"/>
      <c r="U61" s="621" t="str">
        <f>'Page 6a &amp; 6b'!$M$51</f>
        <v>NO X PAGE 6</v>
      </c>
    </row>
    <row r="62" spans="1:17" s="2" customFormat="1" ht="11.25" customHeight="1">
      <c r="A62" s="115"/>
      <c r="B62" s="668"/>
      <c r="C62" s="117"/>
      <c r="D62" s="591"/>
      <c r="E62" s="105" t="s">
        <v>542</v>
      </c>
      <c r="F62" s="573"/>
      <c r="G62" s="573"/>
      <c r="H62" s="573"/>
      <c r="I62" s="573"/>
      <c r="J62" s="573"/>
      <c r="K62" s="573"/>
      <c r="L62" s="574"/>
      <c r="O62" s="89"/>
      <c r="P62" s="89"/>
      <c r="Q62" s="567"/>
    </row>
    <row r="63" spans="1:14" ht="11.25" customHeight="1" thickBot="1">
      <c r="A63" s="154"/>
      <c r="B63" s="84"/>
      <c r="C63" s="669"/>
      <c r="D63" s="602"/>
      <c r="E63" s="753" t="s">
        <v>543</v>
      </c>
      <c r="F63" s="579"/>
      <c r="G63" s="579"/>
      <c r="H63" s="579"/>
      <c r="I63" s="579"/>
      <c r="J63" s="579"/>
      <c r="K63" s="579"/>
      <c r="L63" s="580"/>
      <c r="M63" s="55"/>
      <c r="N63" s="551"/>
    </row>
    <row r="64" spans="1:17" ht="12" customHeight="1">
      <c r="A64" s="816" t="s">
        <v>588</v>
      </c>
      <c r="L64" s="810" t="s">
        <v>587</v>
      </c>
      <c r="O64" s="90"/>
      <c r="P64" s="90"/>
      <c r="Q64" s="90"/>
    </row>
    <row r="65" spans="1:17" ht="12" customHeight="1">
      <c r="A65" s="90" t="str">
        <f>Cover!$A$59</f>
        <v>      Our House Enterprises</v>
      </c>
      <c r="B65" s="55"/>
      <c r="C65" s="55"/>
      <c r="D65" s="55"/>
      <c r="E65" s="55"/>
      <c r="F65" s="55"/>
      <c r="G65" s="55"/>
      <c r="H65" s="55"/>
      <c r="I65" s="55"/>
      <c r="J65" s="645" t="str">
        <f>Cover!$K$59</f>
        <v>(  )</v>
      </c>
      <c r="K65" s="71"/>
      <c r="L65" s="163">
        <f ca="1">NOW()</f>
        <v>41214.83032037037</v>
      </c>
      <c r="O65" s="90"/>
      <c r="P65" s="90"/>
      <c r="Q65" s="90"/>
    </row>
    <row r="66" ht="12" customHeight="1">
      <c r="H66" s="53"/>
    </row>
    <row r="67" spans="3:11" ht="14.25">
      <c r="C67"/>
      <c r="I67" s="581"/>
      <c r="J67" s="581"/>
      <c r="K67" s="581"/>
    </row>
  </sheetData>
  <sheetProtection password="E1BE" sheet="1" objects="1" scenarios="1"/>
  <printOptions horizontalCentered="1"/>
  <pageMargins left="0.5" right="0.5" top="0.5" bottom="0.5" header="0" footer="0.5"/>
  <pageSetup fitToHeight="1" fitToWidth="1" horizontalDpi="300" verticalDpi="300" orientation="portrait" scale="97" r:id="rId2"/>
  <headerFooter alignWithMargins="0">
    <oddFooter>&amp;C- 10 -</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K45"/>
  <sheetViews>
    <sheetView zoomScalePageLayoutView="0" workbookViewId="0" topLeftCell="A1">
      <selection activeCell="A1" sqref="A1"/>
    </sheetView>
  </sheetViews>
  <sheetFormatPr defaultColWidth="9.140625" defaultRowHeight="12.75"/>
  <cols>
    <col min="1" max="10" width="9.140625" style="840" customWidth="1"/>
    <col min="11" max="11" width="10.7109375" style="840" customWidth="1"/>
    <col min="12" max="45" width="9.140625" style="840" customWidth="1"/>
  </cols>
  <sheetData>
    <row r="1" spans="1:11" s="826" customFormat="1" ht="84.75" customHeight="1">
      <c r="A1" s="824" t="s">
        <v>598</v>
      </c>
      <c r="B1" s="825"/>
      <c r="C1" s="825"/>
      <c r="D1" s="825"/>
      <c r="E1" s="825"/>
      <c r="F1" s="825"/>
      <c r="G1" s="825"/>
      <c r="H1" s="825"/>
      <c r="I1" s="825"/>
      <c r="J1" s="825"/>
      <c r="K1" s="825"/>
    </row>
    <row r="2" spans="1:11" s="829" customFormat="1" ht="22.5" customHeight="1">
      <c r="A2" s="827" t="s">
        <v>593</v>
      </c>
      <c r="B2" s="828"/>
      <c r="C2" s="828"/>
      <c r="D2" s="828"/>
      <c r="E2" s="828"/>
      <c r="F2" s="828"/>
      <c r="G2" s="828"/>
      <c r="H2" s="828"/>
      <c r="I2" s="828"/>
      <c r="J2" s="828"/>
      <c r="K2" s="828"/>
    </row>
    <row r="3" spans="1:11" s="829" customFormat="1" ht="24" customHeight="1">
      <c r="A3" s="830" t="s">
        <v>599</v>
      </c>
      <c r="B3" s="831"/>
      <c r="C3" s="831"/>
      <c r="D3" s="831"/>
      <c r="E3" s="831"/>
      <c r="F3" s="831"/>
      <c r="G3" s="831"/>
      <c r="H3" s="831"/>
      <c r="I3" s="831"/>
      <c r="J3" s="831"/>
      <c r="K3" s="831"/>
    </row>
    <row r="4" spans="1:11" s="829" customFormat="1" ht="26.25" customHeight="1">
      <c r="A4" s="830" t="s">
        <v>600</v>
      </c>
      <c r="B4" s="831"/>
      <c r="C4" s="831"/>
      <c r="D4" s="831"/>
      <c r="E4" s="831"/>
      <c r="F4" s="831"/>
      <c r="G4" s="831"/>
      <c r="H4" s="831"/>
      <c r="I4" s="831"/>
      <c r="J4" s="831"/>
      <c r="K4" s="831"/>
    </row>
    <row r="5" spans="1:11" s="829" customFormat="1" ht="24.75" customHeight="1">
      <c r="A5" s="830" t="s">
        <v>601</v>
      </c>
      <c r="B5" s="831"/>
      <c r="C5" s="831"/>
      <c r="D5" s="831"/>
      <c r="E5" s="831"/>
      <c r="F5" s="831"/>
      <c r="G5" s="831"/>
      <c r="H5" s="831"/>
      <c r="I5" s="831"/>
      <c r="J5" s="831"/>
      <c r="K5" s="831"/>
    </row>
    <row r="6" spans="1:11" s="829" customFormat="1" ht="18" customHeight="1">
      <c r="A6" s="830" t="s">
        <v>602</v>
      </c>
      <c r="B6" s="831"/>
      <c r="C6" s="831"/>
      <c r="D6" s="831"/>
      <c r="E6" s="831"/>
      <c r="F6" s="831"/>
      <c r="G6" s="831"/>
      <c r="H6" s="831"/>
      <c r="I6" s="831"/>
      <c r="J6" s="831"/>
      <c r="K6" s="831"/>
    </row>
    <row r="7" spans="1:11" s="829" customFormat="1" ht="18.75" customHeight="1">
      <c r="A7" s="830" t="s">
        <v>594</v>
      </c>
      <c r="B7" s="831"/>
      <c r="C7" s="831"/>
      <c r="D7" s="831"/>
      <c r="E7" s="831"/>
      <c r="F7" s="831"/>
      <c r="G7" s="831"/>
      <c r="H7" s="831"/>
      <c r="I7" s="831"/>
      <c r="J7" s="831"/>
      <c r="K7" s="831"/>
    </row>
    <row r="8" spans="1:11" s="829" customFormat="1" ht="27" customHeight="1">
      <c r="A8" s="830" t="s">
        <v>603</v>
      </c>
      <c r="B8" s="831"/>
      <c r="C8" s="831"/>
      <c r="D8" s="831"/>
      <c r="E8" s="831"/>
      <c r="F8" s="831"/>
      <c r="G8" s="831"/>
      <c r="H8" s="831"/>
      <c r="I8" s="831"/>
      <c r="J8" s="831"/>
      <c r="K8" s="831"/>
    </row>
    <row r="9" spans="1:11" s="829" customFormat="1" ht="12.75" customHeight="1">
      <c r="A9" s="830" t="s">
        <v>595</v>
      </c>
      <c r="B9" s="831"/>
      <c r="C9" s="831"/>
      <c r="D9" s="831"/>
      <c r="E9" s="831"/>
      <c r="F9" s="831"/>
      <c r="G9" s="831"/>
      <c r="H9" s="831"/>
      <c r="I9" s="831"/>
      <c r="J9" s="831"/>
      <c r="K9" s="831"/>
    </row>
    <row r="10" spans="1:11" s="833" customFormat="1" ht="23.25" customHeight="1">
      <c r="A10" s="832"/>
      <c r="B10" s="832"/>
      <c r="C10" s="832"/>
      <c r="D10" s="832"/>
      <c r="E10" s="832"/>
      <c r="F10" s="832"/>
      <c r="G10" s="832"/>
      <c r="H10" s="832"/>
      <c r="I10" s="832"/>
      <c r="J10" s="832"/>
      <c r="K10" s="832"/>
    </row>
    <row r="11" spans="1:11" s="833" customFormat="1" ht="28.5" customHeight="1">
      <c r="A11" s="834" t="s">
        <v>596</v>
      </c>
      <c r="B11" s="835"/>
      <c r="C11" s="835"/>
      <c r="D11" s="835"/>
      <c r="E11" s="835"/>
      <c r="F11" s="835"/>
      <c r="G11" s="835"/>
      <c r="H11" s="835"/>
      <c r="I11" s="835"/>
      <c r="J11" s="835"/>
      <c r="K11" s="835"/>
    </row>
    <row r="12" spans="1:11" s="833" customFormat="1" ht="18.75">
      <c r="A12" s="836" t="s">
        <v>604</v>
      </c>
      <c r="B12" s="837"/>
      <c r="C12" s="837"/>
      <c r="D12" s="837"/>
      <c r="E12" s="837"/>
      <c r="F12" s="837"/>
      <c r="G12" s="837"/>
      <c r="H12" s="837"/>
      <c r="I12" s="837"/>
      <c r="J12" s="837"/>
      <c r="K12" s="837"/>
    </row>
    <row r="13" spans="1:11" s="833" customFormat="1" ht="18.75">
      <c r="A13" s="836" t="s">
        <v>605</v>
      </c>
      <c r="B13" s="837"/>
      <c r="C13" s="837"/>
      <c r="D13" s="837"/>
      <c r="E13" s="837"/>
      <c r="F13" s="837"/>
      <c r="G13" s="837"/>
      <c r="H13" s="837"/>
      <c r="I13" s="837"/>
      <c r="J13" s="837"/>
      <c r="K13" s="837"/>
    </row>
    <row r="14" spans="1:11" s="833" customFormat="1" ht="18.75">
      <c r="A14" s="836" t="s">
        <v>606</v>
      </c>
      <c r="B14" s="837"/>
      <c r="C14" s="837"/>
      <c r="D14" s="837"/>
      <c r="E14" s="837"/>
      <c r="F14" s="837"/>
      <c r="G14" s="837"/>
      <c r="H14" s="837"/>
      <c r="I14" s="837"/>
      <c r="J14" s="837"/>
      <c r="K14" s="837"/>
    </row>
    <row r="15" spans="1:11" s="833" customFormat="1" ht="18.75">
      <c r="A15" s="836" t="s">
        <v>607</v>
      </c>
      <c r="B15" s="837"/>
      <c r="C15" s="837"/>
      <c r="D15" s="837"/>
      <c r="E15" s="837"/>
      <c r="F15" s="837"/>
      <c r="G15" s="837"/>
      <c r="H15" s="837"/>
      <c r="I15" s="837"/>
      <c r="J15" s="837"/>
      <c r="K15" s="837"/>
    </row>
    <row r="16" spans="1:11" s="833" customFormat="1" ht="18.75">
      <c r="A16" s="836" t="s">
        <v>608</v>
      </c>
      <c r="B16" s="837"/>
      <c r="C16" s="837"/>
      <c r="D16" s="837"/>
      <c r="E16" s="837"/>
      <c r="F16" s="837"/>
      <c r="G16" s="837"/>
      <c r="H16" s="837"/>
      <c r="I16" s="837"/>
      <c r="J16" s="837"/>
      <c r="K16" s="837"/>
    </row>
    <row r="17" spans="1:11" s="833" customFormat="1" ht="18.75">
      <c r="A17" s="836" t="s">
        <v>597</v>
      </c>
      <c r="B17" s="837"/>
      <c r="C17" s="837"/>
      <c r="D17" s="837"/>
      <c r="E17" s="837"/>
      <c r="F17" s="837"/>
      <c r="G17" s="837"/>
      <c r="H17" s="837"/>
      <c r="I17" s="837"/>
      <c r="J17" s="837"/>
      <c r="K17" s="837"/>
    </row>
    <row r="18" spans="1:11" s="833" customFormat="1" ht="33">
      <c r="A18" s="838"/>
      <c r="B18" s="838"/>
      <c r="C18" s="838"/>
      <c r="D18" s="838"/>
      <c r="E18" s="838"/>
      <c r="F18" s="838"/>
      <c r="G18" s="838"/>
      <c r="H18" s="838"/>
      <c r="I18" s="838"/>
      <c r="J18" s="838"/>
      <c r="K18" s="838"/>
    </row>
    <row r="19" spans="2:11" s="833" customFormat="1" ht="33">
      <c r="B19" s="839"/>
      <c r="C19" s="839"/>
      <c r="D19" s="839"/>
      <c r="E19" s="839"/>
      <c r="F19" s="839"/>
      <c r="G19" s="839"/>
      <c r="H19" s="839"/>
      <c r="I19" s="839"/>
      <c r="J19" s="839"/>
      <c r="K19" s="839"/>
    </row>
    <row r="20" spans="2:11" ht="33">
      <c r="B20" s="839"/>
      <c r="C20" s="839"/>
      <c r="D20" s="839"/>
      <c r="E20" s="839"/>
      <c r="F20" s="839"/>
      <c r="G20" s="839"/>
      <c r="H20" s="839"/>
      <c r="I20" s="839"/>
      <c r="J20" s="839"/>
      <c r="K20" s="839"/>
    </row>
    <row r="21" spans="2:11" ht="33">
      <c r="B21" s="839"/>
      <c r="C21" s="839"/>
      <c r="D21" s="839"/>
      <c r="E21" s="839"/>
      <c r="F21" s="839"/>
      <c r="G21" s="839"/>
      <c r="H21" s="839"/>
      <c r="I21" s="839"/>
      <c r="J21" s="839"/>
      <c r="K21" s="839"/>
    </row>
    <row r="22" spans="2:11" ht="33">
      <c r="B22" s="839"/>
      <c r="C22" s="839"/>
      <c r="D22" s="839"/>
      <c r="E22" s="839"/>
      <c r="F22" s="839"/>
      <c r="G22" s="839"/>
      <c r="H22" s="839"/>
      <c r="I22" s="839"/>
      <c r="J22" s="839"/>
      <c r="K22" s="839"/>
    </row>
    <row r="23" spans="2:11" ht="33">
      <c r="B23" s="839"/>
      <c r="C23" s="839"/>
      <c r="D23" s="839"/>
      <c r="E23" s="839"/>
      <c r="F23" s="839"/>
      <c r="G23" s="839"/>
      <c r="H23" s="839"/>
      <c r="I23" s="839"/>
      <c r="J23" s="839"/>
      <c r="K23" s="839"/>
    </row>
    <row r="24" spans="1:11" ht="33">
      <c r="A24" s="839"/>
      <c r="B24" s="839"/>
      <c r="C24" s="839"/>
      <c r="D24" s="839"/>
      <c r="E24" s="839"/>
      <c r="F24" s="839"/>
      <c r="G24" s="839"/>
      <c r="H24" s="839"/>
      <c r="I24" s="839"/>
      <c r="J24" s="839"/>
      <c r="K24" s="839"/>
    </row>
    <row r="25" spans="1:11" ht="33">
      <c r="A25" s="839"/>
      <c r="B25" s="839"/>
      <c r="C25" s="839"/>
      <c r="D25" s="839"/>
      <c r="E25" s="839"/>
      <c r="F25" s="839"/>
      <c r="G25" s="839"/>
      <c r="H25" s="839"/>
      <c r="I25" s="839"/>
      <c r="J25" s="839"/>
      <c r="K25" s="839"/>
    </row>
    <row r="26" spans="1:11" ht="33">
      <c r="A26" s="839"/>
      <c r="B26" s="839"/>
      <c r="C26" s="839"/>
      <c r="D26" s="839"/>
      <c r="E26" s="839"/>
      <c r="F26" s="839"/>
      <c r="G26" s="839"/>
      <c r="H26" s="839"/>
      <c r="I26" s="839"/>
      <c r="J26" s="839"/>
      <c r="K26" s="839"/>
    </row>
    <row r="27" spans="1:11" ht="33">
      <c r="A27" s="839"/>
      <c r="B27" s="839"/>
      <c r="C27" s="839"/>
      <c r="D27" s="839"/>
      <c r="E27" s="839"/>
      <c r="F27" s="839"/>
      <c r="G27" s="839"/>
      <c r="H27" s="839"/>
      <c r="I27" s="839"/>
      <c r="J27" s="839"/>
      <c r="K27" s="839"/>
    </row>
    <row r="28" spans="1:11" ht="33">
      <c r="A28" s="839"/>
      <c r="B28" s="839"/>
      <c r="C28" s="839"/>
      <c r="D28" s="839"/>
      <c r="E28" s="839"/>
      <c r="F28" s="839"/>
      <c r="G28" s="839"/>
      <c r="H28" s="839"/>
      <c r="I28" s="839"/>
      <c r="J28" s="839"/>
      <c r="K28" s="839"/>
    </row>
    <row r="29" spans="1:11" ht="33">
      <c r="A29" s="839"/>
      <c r="B29" s="839"/>
      <c r="C29" s="839"/>
      <c r="D29" s="839"/>
      <c r="E29" s="839"/>
      <c r="F29" s="839"/>
      <c r="G29" s="839"/>
      <c r="H29" s="839"/>
      <c r="I29" s="839"/>
      <c r="J29" s="839"/>
      <c r="K29" s="839"/>
    </row>
    <row r="30" spans="1:11" ht="33">
      <c r="A30" s="839"/>
      <c r="B30" s="839"/>
      <c r="C30" s="839"/>
      <c r="D30" s="839"/>
      <c r="E30" s="839"/>
      <c r="F30" s="839"/>
      <c r="G30" s="839"/>
      <c r="H30" s="839"/>
      <c r="I30" s="839"/>
      <c r="J30" s="839"/>
      <c r="K30" s="839"/>
    </row>
    <row r="31" spans="1:11" ht="33">
      <c r="A31" s="839"/>
      <c r="B31" s="839"/>
      <c r="C31" s="839"/>
      <c r="D31" s="839"/>
      <c r="E31" s="839"/>
      <c r="F31" s="839"/>
      <c r="G31" s="839"/>
      <c r="H31" s="839"/>
      <c r="I31" s="839"/>
      <c r="J31" s="839"/>
      <c r="K31" s="839"/>
    </row>
    <row r="32" spans="1:11" ht="33">
      <c r="A32" s="839"/>
      <c r="B32" s="839"/>
      <c r="C32" s="839"/>
      <c r="D32" s="839"/>
      <c r="E32" s="839"/>
      <c r="F32" s="839"/>
      <c r="G32" s="839"/>
      <c r="H32" s="839"/>
      <c r="I32" s="839"/>
      <c r="J32" s="839"/>
      <c r="K32" s="839"/>
    </row>
    <row r="33" spans="1:11" ht="33">
      <c r="A33" s="839"/>
      <c r="B33" s="839"/>
      <c r="C33" s="839"/>
      <c r="D33" s="839"/>
      <c r="E33" s="839"/>
      <c r="F33" s="839"/>
      <c r="G33" s="839"/>
      <c r="H33" s="839"/>
      <c r="I33" s="839"/>
      <c r="J33" s="839"/>
      <c r="K33" s="839"/>
    </row>
    <row r="34" spans="1:11" ht="33">
      <c r="A34" s="839"/>
      <c r="B34" s="839"/>
      <c r="C34" s="839"/>
      <c r="D34" s="839"/>
      <c r="E34" s="839"/>
      <c r="F34" s="839"/>
      <c r="G34" s="839"/>
      <c r="H34" s="839"/>
      <c r="I34" s="839"/>
      <c r="J34" s="839"/>
      <c r="K34" s="839"/>
    </row>
    <row r="35" spans="1:11" ht="33">
      <c r="A35" s="839"/>
      <c r="B35" s="839"/>
      <c r="C35" s="839"/>
      <c r="D35" s="839"/>
      <c r="E35" s="839"/>
      <c r="F35" s="839"/>
      <c r="G35" s="839"/>
      <c r="H35" s="839"/>
      <c r="I35" s="839"/>
      <c r="J35" s="839"/>
      <c r="K35" s="839"/>
    </row>
    <row r="36" spans="1:11" ht="33">
      <c r="A36" s="839"/>
      <c r="B36" s="839"/>
      <c r="C36" s="839"/>
      <c r="D36" s="839"/>
      <c r="E36" s="839"/>
      <c r="F36" s="839"/>
      <c r="G36" s="839"/>
      <c r="H36" s="839"/>
      <c r="I36" s="839"/>
      <c r="J36" s="839"/>
      <c r="K36" s="839"/>
    </row>
    <row r="37" spans="1:11" ht="33">
      <c r="A37" s="839"/>
      <c r="B37" s="839"/>
      <c r="C37" s="839"/>
      <c r="D37" s="839"/>
      <c r="E37" s="839"/>
      <c r="F37" s="839"/>
      <c r="G37" s="839"/>
      <c r="H37" s="839"/>
      <c r="I37" s="839"/>
      <c r="J37" s="839"/>
      <c r="K37" s="839"/>
    </row>
    <row r="38" spans="1:11" ht="33">
      <c r="A38" s="839"/>
      <c r="B38" s="839"/>
      <c r="C38" s="839"/>
      <c r="D38" s="839"/>
      <c r="E38" s="839"/>
      <c r="F38" s="839"/>
      <c r="G38" s="839"/>
      <c r="H38" s="839"/>
      <c r="I38" s="839"/>
      <c r="J38" s="839"/>
      <c r="K38" s="839"/>
    </row>
    <row r="39" spans="1:11" ht="33">
      <c r="A39" s="839"/>
      <c r="B39" s="839"/>
      <c r="C39" s="839"/>
      <c r="D39" s="839"/>
      <c r="E39" s="839"/>
      <c r="F39" s="839"/>
      <c r="G39" s="839"/>
      <c r="H39" s="839"/>
      <c r="I39" s="839"/>
      <c r="J39" s="839"/>
      <c r="K39" s="839"/>
    </row>
    <row r="40" spans="1:11" ht="33">
      <c r="A40" s="839"/>
      <c r="B40" s="839"/>
      <c r="C40" s="839"/>
      <c r="D40" s="839"/>
      <c r="E40" s="839"/>
      <c r="F40" s="839"/>
      <c r="G40" s="839"/>
      <c r="H40" s="839"/>
      <c r="I40" s="839"/>
      <c r="J40" s="839"/>
      <c r="K40" s="839"/>
    </row>
    <row r="41" spans="1:11" ht="33">
      <c r="A41" s="839"/>
      <c r="B41" s="839"/>
      <c r="C41" s="839"/>
      <c r="D41" s="839"/>
      <c r="E41" s="839"/>
      <c r="F41" s="839"/>
      <c r="G41" s="839"/>
      <c r="H41" s="839"/>
      <c r="I41" s="839"/>
      <c r="J41" s="839"/>
      <c r="K41" s="839"/>
    </row>
    <row r="42" spans="1:11" ht="33">
      <c r="A42" s="839"/>
      <c r="B42" s="839"/>
      <c r="C42" s="839"/>
      <c r="D42" s="839"/>
      <c r="E42" s="839"/>
      <c r="F42" s="839"/>
      <c r="G42" s="839"/>
      <c r="H42" s="839"/>
      <c r="I42" s="839"/>
      <c r="J42" s="839"/>
      <c r="K42" s="839"/>
    </row>
    <row r="43" spans="1:11" ht="33">
      <c r="A43" s="839"/>
      <c r="B43" s="839"/>
      <c r="C43" s="839"/>
      <c r="D43" s="839"/>
      <c r="E43" s="839"/>
      <c r="F43" s="839"/>
      <c r="G43" s="839"/>
      <c r="H43" s="839"/>
      <c r="I43" s="839"/>
      <c r="J43" s="839"/>
      <c r="K43" s="839"/>
    </row>
    <row r="44" spans="1:11" ht="33">
      <c r="A44" s="839"/>
      <c r="B44" s="839"/>
      <c r="C44" s="839"/>
      <c r="D44" s="839"/>
      <c r="E44" s="839"/>
      <c r="F44" s="839"/>
      <c r="G44" s="839"/>
      <c r="H44" s="839"/>
      <c r="I44" s="839"/>
      <c r="J44" s="839"/>
      <c r="K44" s="839"/>
    </row>
    <row r="45" spans="1:11" ht="33">
      <c r="A45" s="839"/>
      <c r="B45" s="839"/>
      <c r="C45" s="839"/>
      <c r="D45" s="839"/>
      <c r="E45" s="839"/>
      <c r="F45" s="839"/>
      <c r="G45" s="839"/>
      <c r="H45" s="839"/>
      <c r="I45" s="839"/>
      <c r="J45" s="839"/>
      <c r="K45" s="839"/>
    </row>
  </sheetData>
  <sheetProtection password="E1BE" sheet="1" objects="1" scenarios="1"/>
  <printOptions/>
  <pageMargins left="0.5" right="0.5" top="0.75" bottom="1" header="0.5" footer="0.5"/>
  <pageSetup fitToHeight="1" fitToWidth="1" orientation="portrait" scale="95" r:id="rId1"/>
</worksheet>
</file>

<file path=xl/worksheets/sheet14.xml><?xml version="1.0" encoding="utf-8"?>
<worksheet xmlns="http://schemas.openxmlformats.org/spreadsheetml/2006/main" xmlns:r="http://schemas.openxmlformats.org/officeDocument/2006/relationships">
  <sheetPr>
    <pageSetUpPr fitToPage="1"/>
  </sheetPr>
  <dimension ref="A1:J39"/>
  <sheetViews>
    <sheetView showGridLines="0" zoomScalePageLayoutView="0" workbookViewId="0" topLeftCell="A22">
      <selection activeCell="E39" sqref="E39"/>
    </sheetView>
  </sheetViews>
  <sheetFormatPr defaultColWidth="9.140625" defaultRowHeight="12.75"/>
  <cols>
    <col min="1" max="5" width="9.7109375" style="0" customWidth="1"/>
    <col min="6" max="6" width="8.7109375" style="0" customWidth="1"/>
    <col min="7" max="8" width="9.7109375" style="0" customWidth="1"/>
    <col min="9" max="9" width="10.7109375" style="0" customWidth="1"/>
    <col min="10" max="10" width="10.57421875" style="0" customWidth="1"/>
  </cols>
  <sheetData>
    <row r="1" spans="1:10" ht="18">
      <c r="A1" s="202" t="s">
        <v>544</v>
      </c>
      <c r="B1" s="203"/>
      <c r="C1" s="203"/>
      <c r="D1" s="203"/>
      <c r="E1" s="204"/>
      <c r="F1" s="204"/>
      <c r="G1" s="204"/>
      <c r="H1" s="204"/>
      <c r="I1" s="203"/>
      <c r="J1" s="48"/>
    </row>
    <row r="2" spans="1:10" ht="9.75" customHeight="1">
      <c r="A2" s="204"/>
      <c r="B2" s="204"/>
      <c r="C2" s="204"/>
      <c r="D2" s="204"/>
      <c r="E2" s="204"/>
      <c r="F2" s="204"/>
      <c r="G2" s="204"/>
      <c r="H2" s="204"/>
      <c r="I2" s="204"/>
      <c r="J2" s="48"/>
    </row>
    <row r="3" spans="1:10" ht="20.25">
      <c r="A3" s="205" t="s">
        <v>545</v>
      </c>
      <c r="B3" s="90"/>
      <c r="C3" s="204"/>
      <c r="D3" s="204"/>
      <c r="E3" s="204"/>
      <c r="F3" s="204"/>
      <c r="G3" s="204"/>
      <c r="H3" s="204"/>
      <c r="I3" s="204"/>
      <c r="J3" s="48"/>
    </row>
    <row r="4" spans="1:10" ht="15">
      <c r="A4" s="204"/>
      <c r="B4" s="204"/>
      <c r="C4" s="204"/>
      <c r="D4" s="204"/>
      <c r="E4" s="204"/>
      <c r="F4" s="204"/>
      <c r="G4" s="204"/>
      <c r="H4" s="204"/>
      <c r="I4" s="204"/>
      <c r="J4" s="48"/>
    </row>
    <row r="5" spans="1:10" ht="20.25">
      <c r="A5" s="130">
        <f>Cover!$D$20</f>
        <v>0</v>
      </c>
      <c r="B5" s="130"/>
      <c r="C5" s="130"/>
      <c r="D5" s="130"/>
      <c r="E5" s="130"/>
      <c r="F5" s="130"/>
      <c r="G5" s="130"/>
      <c r="H5" s="130"/>
      <c r="I5" s="130"/>
      <c r="J5" s="125"/>
    </row>
    <row r="6" spans="1:10" ht="20.25">
      <c r="A6" s="90"/>
      <c r="B6" s="90"/>
      <c r="C6" s="90"/>
      <c r="D6" s="90"/>
      <c r="E6" s="90"/>
      <c r="F6" s="90"/>
      <c r="G6" s="90"/>
      <c r="H6" s="90"/>
      <c r="I6" s="90"/>
      <c r="J6" s="93"/>
    </row>
    <row r="7" spans="1:9" ht="20.25">
      <c r="A7" s="200" t="str">
        <f>Cover!$A$17</f>
        <v>USE ARROW TO THE RIGHT TO SELECT</v>
      </c>
      <c r="B7" s="130"/>
      <c r="C7" s="130"/>
      <c r="D7" s="130"/>
      <c r="E7" s="130"/>
      <c r="F7" s="130"/>
      <c r="G7" s="130"/>
      <c r="H7" s="130"/>
      <c r="I7" s="130"/>
    </row>
    <row r="8" spans="1:10" ht="15">
      <c r="A8" s="204"/>
      <c r="B8" s="204"/>
      <c r="C8" s="204"/>
      <c r="D8" s="204"/>
      <c r="E8" s="204"/>
      <c r="F8" s="204"/>
      <c r="G8" s="204"/>
      <c r="H8" s="204"/>
      <c r="I8" s="204"/>
      <c r="J8" s="48"/>
    </row>
    <row r="9" spans="1:10" ht="15">
      <c r="A9" s="90"/>
      <c r="B9" s="206"/>
      <c r="C9" s="206"/>
      <c r="D9" s="206"/>
      <c r="E9" s="206"/>
      <c r="F9" s="206"/>
      <c r="G9" s="206"/>
      <c r="H9" s="206"/>
      <c r="I9" s="206"/>
      <c r="J9" s="94"/>
    </row>
    <row r="10" spans="1:10" ht="21.75" customHeight="1">
      <c r="A10" s="780" t="s">
        <v>546</v>
      </c>
      <c r="B10" s="780"/>
      <c r="C10" s="780"/>
      <c r="D10" s="780"/>
      <c r="E10" s="780"/>
      <c r="F10" s="780"/>
      <c r="G10" s="780"/>
      <c r="H10" s="780"/>
      <c r="I10" s="780"/>
      <c r="J10" s="201"/>
    </row>
    <row r="11" spans="1:10" ht="19.5" customHeight="1">
      <c r="A11" s="204"/>
      <c r="B11" s="204"/>
      <c r="C11" s="204"/>
      <c r="D11" s="204"/>
      <c r="E11" s="204"/>
      <c r="F11" s="204"/>
      <c r="G11" s="204"/>
      <c r="H11" s="204"/>
      <c r="I11" s="204"/>
      <c r="J11" s="48"/>
    </row>
    <row r="12" spans="1:10" ht="24" customHeight="1">
      <c r="A12" s="90"/>
      <c r="B12" s="207"/>
      <c r="C12" s="207"/>
      <c r="D12" s="207"/>
      <c r="E12" s="207"/>
      <c r="F12" s="207"/>
      <c r="G12" s="207"/>
      <c r="H12" s="207"/>
      <c r="I12" s="207"/>
      <c r="J12" s="95"/>
    </row>
    <row r="13" spans="1:10" ht="19.5" customHeight="1">
      <c r="A13" s="204"/>
      <c r="B13" s="204"/>
      <c r="C13" s="204"/>
      <c r="D13" s="204"/>
      <c r="E13" s="204"/>
      <c r="F13" s="204"/>
      <c r="G13" s="204"/>
      <c r="H13" s="204"/>
      <c r="I13" s="204"/>
      <c r="J13" s="48"/>
    </row>
    <row r="14" spans="1:10" ht="19.5" customHeight="1">
      <c r="A14" s="204"/>
      <c r="B14" s="204"/>
      <c r="C14" s="204"/>
      <c r="D14" s="204"/>
      <c r="E14" s="204"/>
      <c r="F14" s="204"/>
      <c r="G14" s="204"/>
      <c r="H14" s="204"/>
      <c r="I14" s="204"/>
      <c r="J14" s="48"/>
    </row>
    <row r="15" spans="1:10" ht="19.5" customHeight="1">
      <c r="A15" s="204"/>
      <c r="B15" s="204"/>
      <c r="C15" s="204"/>
      <c r="D15" s="204"/>
      <c r="E15" s="204"/>
      <c r="F15" s="204"/>
      <c r="G15" s="204"/>
      <c r="H15" s="204"/>
      <c r="I15" s="204"/>
      <c r="J15" s="48"/>
    </row>
    <row r="16" spans="1:10" ht="19.5" customHeight="1">
      <c r="A16" s="204"/>
      <c r="B16" s="204"/>
      <c r="C16" s="204"/>
      <c r="D16" s="204"/>
      <c r="E16" s="204"/>
      <c r="F16" s="204"/>
      <c r="G16" s="204"/>
      <c r="H16" s="204"/>
      <c r="I16" s="204"/>
      <c r="J16" s="48"/>
    </row>
    <row r="17" spans="1:10" ht="19.5" customHeight="1">
      <c r="A17" s="204"/>
      <c r="B17" s="204"/>
      <c r="C17" s="204"/>
      <c r="D17" s="204"/>
      <c r="E17" s="204"/>
      <c r="F17" s="204"/>
      <c r="G17" s="204"/>
      <c r="H17" s="204"/>
      <c r="I17" s="204"/>
      <c r="J17" s="48"/>
    </row>
    <row r="18" spans="1:10" ht="19.5" customHeight="1">
      <c r="A18" s="204"/>
      <c r="B18" s="204"/>
      <c r="C18" s="204"/>
      <c r="D18" s="204"/>
      <c r="E18" s="204"/>
      <c r="F18" s="204"/>
      <c r="G18" s="204"/>
      <c r="H18" s="204"/>
      <c r="I18" s="204"/>
      <c r="J18" s="48"/>
    </row>
    <row r="19" spans="1:10" ht="19.5" customHeight="1">
      <c r="A19" s="206" t="s">
        <v>547</v>
      </c>
      <c r="B19" s="206"/>
      <c r="C19" s="206"/>
      <c r="D19" s="206"/>
      <c r="E19" s="206"/>
      <c r="F19" s="206"/>
      <c r="G19" s="206"/>
      <c r="H19" s="206"/>
      <c r="I19" s="206"/>
      <c r="J19" s="48"/>
    </row>
    <row r="20" spans="1:10" ht="19.5" customHeight="1">
      <c r="A20" s="204"/>
      <c r="B20" s="204"/>
      <c r="C20" s="204"/>
      <c r="D20" s="204"/>
      <c r="E20" s="204"/>
      <c r="F20" s="204"/>
      <c r="G20" s="204"/>
      <c r="H20" s="204"/>
      <c r="I20" s="204"/>
      <c r="J20" s="48"/>
    </row>
    <row r="21" spans="1:10" ht="19.5" customHeight="1">
      <c r="A21" s="204"/>
      <c r="B21" s="204"/>
      <c r="C21" s="204"/>
      <c r="D21" s="204"/>
      <c r="E21" s="204"/>
      <c r="F21" s="204"/>
      <c r="G21" s="204"/>
      <c r="H21" s="204"/>
      <c r="I21" s="204"/>
      <c r="J21" s="48"/>
    </row>
    <row r="22" spans="1:10" ht="19.5" customHeight="1">
      <c r="A22" s="204"/>
      <c r="B22" s="204"/>
      <c r="C22" s="204"/>
      <c r="D22" s="204"/>
      <c r="E22" s="204"/>
      <c r="F22" s="204"/>
      <c r="G22" s="204"/>
      <c r="H22" s="204"/>
      <c r="I22" s="204"/>
      <c r="J22" s="48"/>
    </row>
    <row r="23" spans="1:10" ht="19.5" customHeight="1">
      <c r="A23" s="90"/>
      <c r="B23" s="90"/>
      <c r="C23" s="90"/>
      <c r="D23" s="90"/>
      <c r="E23" s="90"/>
      <c r="F23" s="90"/>
      <c r="G23" s="90"/>
      <c r="H23" s="90"/>
      <c r="I23" s="90"/>
      <c r="J23" s="94"/>
    </row>
    <row r="24" spans="1:10" ht="19.5" customHeight="1">
      <c r="A24" s="204"/>
      <c r="B24" s="204"/>
      <c r="C24" s="204"/>
      <c r="D24" s="204"/>
      <c r="E24" s="204"/>
      <c r="F24" s="204"/>
      <c r="G24" s="204"/>
      <c r="H24" s="204"/>
      <c r="I24" s="204"/>
      <c r="J24" s="48"/>
    </row>
    <row r="25" spans="1:10" ht="19.5" customHeight="1">
      <c r="A25" s="204"/>
      <c r="B25" s="204"/>
      <c r="C25" s="204"/>
      <c r="D25" s="204"/>
      <c r="E25" s="204"/>
      <c r="F25" s="204"/>
      <c r="G25" s="204"/>
      <c r="H25" s="204"/>
      <c r="I25" s="204"/>
      <c r="J25" s="48"/>
    </row>
    <row r="26" spans="1:10" ht="19.5" customHeight="1">
      <c r="A26" s="204"/>
      <c r="B26" s="204"/>
      <c r="C26" s="204"/>
      <c r="D26" s="204"/>
      <c r="E26" s="204"/>
      <c r="F26" s="204"/>
      <c r="G26" s="204"/>
      <c r="H26" s="204"/>
      <c r="I26" s="204"/>
      <c r="J26" s="48"/>
    </row>
    <row r="27" spans="1:10" ht="19.5" customHeight="1">
      <c r="A27" s="204"/>
      <c r="B27" s="204"/>
      <c r="C27" s="204"/>
      <c r="D27" s="204"/>
      <c r="E27" s="204"/>
      <c r="F27" s="204"/>
      <c r="G27" s="204"/>
      <c r="H27" s="204"/>
      <c r="I27" s="204"/>
      <c r="J27" s="48"/>
    </row>
    <row r="28" spans="1:10" ht="19.5" customHeight="1">
      <c r="A28" s="204"/>
      <c r="B28" s="204"/>
      <c r="C28" s="204"/>
      <c r="D28" s="204"/>
      <c r="E28" s="204"/>
      <c r="F28" s="204"/>
      <c r="G28" s="204"/>
      <c r="H28" s="204"/>
      <c r="I28" s="204"/>
      <c r="J28" s="48"/>
    </row>
    <row r="29" spans="1:10" ht="19.5" customHeight="1">
      <c r="A29" s="204"/>
      <c r="B29" s="204"/>
      <c r="C29" s="204"/>
      <c r="D29" s="204"/>
      <c r="E29" s="204"/>
      <c r="F29" s="204"/>
      <c r="G29" s="204"/>
      <c r="H29" s="204"/>
      <c r="I29" s="204"/>
      <c r="J29" s="48"/>
    </row>
    <row r="30" spans="1:10" ht="19.5" customHeight="1">
      <c r="A30" s="204"/>
      <c r="B30" s="204"/>
      <c r="C30" s="204"/>
      <c r="D30" s="204"/>
      <c r="E30" s="204"/>
      <c r="F30" s="204"/>
      <c r="G30" s="204"/>
      <c r="H30" s="204"/>
      <c r="I30" s="204"/>
      <c r="J30" s="48"/>
    </row>
    <row r="31" spans="1:10" ht="19.5" customHeight="1">
      <c r="A31" s="204"/>
      <c r="B31" s="204"/>
      <c r="C31" s="204"/>
      <c r="D31" s="204"/>
      <c r="E31" s="204"/>
      <c r="F31" s="204"/>
      <c r="G31" s="204"/>
      <c r="H31" s="204"/>
      <c r="I31" s="204"/>
      <c r="J31" s="48"/>
    </row>
    <row r="32" spans="1:10" ht="19.5" customHeight="1">
      <c r="A32" s="204"/>
      <c r="B32" s="204"/>
      <c r="C32" s="204"/>
      <c r="D32" s="204"/>
      <c r="E32" s="204"/>
      <c r="F32" s="204"/>
      <c r="G32" s="204"/>
      <c r="H32" s="204"/>
      <c r="I32" s="204"/>
      <c r="J32" s="48"/>
    </row>
    <row r="33" spans="1:10" ht="19.5" customHeight="1">
      <c r="A33" s="204"/>
      <c r="B33" s="204"/>
      <c r="C33" s="204"/>
      <c r="D33" s="204"/>
      <c r="E33" s="204"/>
      <c r="F33" s="204"/>
      <c r="G33" s="204"/>
      <c r="H33" s="204"/>
      <c r="I33" s="204"/>
      <c r="J33" s="48"/>
    </row>
    <row r="34" spans="1:10" ht="19.5" customHeight="1">
      <c r="A34" s="204"/>
      <c r="B34" s="204"/>
      <c r="C34" s="204"/>
      <c r="D34" s="204"/>
      <c r="E34" s="204"/>
      <c r="F34" s="204"/>
      <c r="G34" s="204"/>
      <c r="H34" s="204"/>
      <c r="I34" s="204"/>
      <c r="J34" s="48"/>
    </row>
    <row r="35" spans="1:10" ht="19.5" customHeight="1">
      <c r="A35" s="204"/>
      <c r="B35" s="204"/>
      <c r="C35" s="204"/>
      <c r="D35" s="204"/>
      <c r="E35" s="204"/>
      <c r="F35" s="204"/>
      <c r="G35" s="204"/>
      <c r="H35" s="204"/>
      <c r="I35" s="204"/>
      <c r="J35" s="48"/>
    </row>
    <row r="36" spans="1:10" ht="19.5" customHeight="1">
      <c r="A36" s="204"/>
      <c r="B36" s="204"/>
      <c r="C36" s="204"/>
      <c r="D36" s="204"/>
      <c r="E36" s="204"/>
      <c r="F36" s="204"/>
      <c r="G36" s="204"/>
      <c r="H36" s="204"/>
      <c r="I36" s="204"/>
      <c r="J36" s="48"/>
    </row>
    <row r="37" spans="1:9" ht="15">
      <c r="A37" s="126" t="str">
        <f>Cover!$A$59</f>
        <v>      Our House Enterprises</v>
      </c>
      <c r="B37" s="126"/>
      <c r="C37" s="206"/>
      <c r="D37" s="206"/>
      <c r="E37" s="206"/>
      <c r="F37" s="206"/>
      <c r="G37" s="90"/>
      <c r="H37" s="127" t="str">
        <f>Cover!$K$59</f>
        <v>(  )</v>
      </c>
      <c r="I37" s="779">
        <f ca="1">NOW()</f>
        <v>41214.83032094908</v>
      </c>
    </row>
    <row r="38" spans="2:10" ht="15">
      <c r="B38" s="94"/>
      <c r="C38" s="94"/>
      <c r="D38" s="94"/>
      <c r="E38" s="94"/>
      <c r="F38" s="94"/>
      <c r="G38" s="94"/>
      <c r="H38" s="94"/>
      <c r="I38" s="94"/>
      <c r="J38" s="94"/>
    </row>
    <row r="39" spans="5:9" ht="12.75">
      <c r="E39" s="53"/>
      <c r="I39" s="777"/>
    </row>
  </sheetData>
  <sheetProtection password="E1BE" sheet="1" objects="1" scenarios="1" selectLockedCells="1"/>
  <printOptions/>
  <pageMargins left="0.75" right="0.75" top="0.75" bottom="0.5" header="0.5" footer="0.5"/>
  <pageSetup fitToHeight="1" fitToWidth="1" horizontalDpi="300" verticalDpi="300" orientation="portrait" r:id="rId2"/>
  <headerFooter alignWithMargins="0">
    <oddFooter>&amp;CPHOTO 1</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J39"/>
  <sheetViews>
    <sheetView showGridLines="0" zoomScalePageLayoutView="0" workbookViewId="0" topLeftCell="A16">
      <selection activeCell="E39" sqref="E39"/>
    </sheetView>
  </sheetViews>
  <sheetFormatPr defaultColWidth="9.140625" defaultRowHeight="12.75"/>
  <cols>
    <col min="1" max="5" width="9.7109375" style="0" customWidth="1"/>
    <col min="6" max="6" width="8.7109375" style="0" customWidth="1"/>
    <col min="7" max="8" width="9.7109375" style="0" customWidth="1"/>
    <col min="9" max="9" width="10.7109375" style="0" customWidth="1"/>
    <col min="10" max="10" width="10.57421875" style="0" customWidth="1"/>
  </cols>
  <sheetData>
    <row r="1" spans="1:10" ht="18">
      <c r="A1" s="202" t="s">
        <v>544</v>
      </c>
      <c r="B1" s="203"/>
      <c r="C1" s="203"/>
      <c r="D1" s="203"/>
      <c r="E1" s="204"/>
      <c r="F1" s="203" t="s">
        <v>230</v>
      </c>
      <c r="G1" s="204"/>
      <c r="H1" s="204"/>
      <c r="I1" s="203"/>
      <c r="J1" s="48"/>
    </row>
    <row r="2" spans="1:10" ht="9.75" customHeight="1">
      <c r="A2" s="204"/>
      <c r="B2" s="204"/>
      <c r="C2" s="204"/>
      <c r="D2" s="204"/>
      <c r="E2" s="204"/>
      <c r="F2" s="204"/>
      <c r="G2" s="204"/>
      <c r="H2" s="204"/>
      <c r="I2" s="204"/>
      <c r="J2" s="48"/>
    </row>
    <row r="3" spans="1:10" ht="20.25">
      <c r="A3" s="205" t="s">
        <v>545</v>
      </c>
      <c r="B3" s="90"/>
      <c r="C3" s="204"/>
      <c r="D3" s="204"/>
      <c r="E3" s="204"/>
      <c r="F3" s="204"/>
      <c r="G3" s="204"/>
      <c r="H3" s="204"/>
      <c r="I3" s="204"/>
      <c r="J3" s="48"/>
    </row>
    <row r="4" spans="1:10" ht="15">
      <c r="A4" s="204"/>
      <c r="B4" s="204"/>
      <c r="C4" s="204"/>
      <c r="D4" s="204"/>
      <c r="E4" s="204"/>
      <c r="F4" s="204"/>
      <c r="G4" s="204"/>
      <c r="H4" s="204"/>
      <c r="I4" s="204"/>
      <c r="J4" s="48"/>
    </row>
    <row r="5" spans="1:10" ht="20.25">
      <c r="A5" s="130">
        <f>Cover!$D$20</f>
        <v>0</v>
      </c>
      <c r="B5" s="130"/>
      <c r="C5" s="130"/>
      <c r="D5" s="130"/>
      <c r="E5" s="130"/>
      <c r="F5" s="130"/>
      <c r="G5" s="130"/>
      <c r="H5" s="130"/>
      <c r="I5" s="130"/>
      <c r="J5" s="125"/>
    </row>
    <row r="6" spans="1:10" ht="20.25">
      <c r="A6" s="90"/>
      <c r="B6" s="90"/>
      <c r="C6" s="90"/>
      <c r="D6" s="90"/>
      <c r="E6" s="90"/>
      <c r="F6" s="90"/>
      <c r="G6" s="90"/>
      <c r="H6" s="90"/>
      <c r="I6" s="90"/>
      <c r="J6" s="93"/>
    </row>
    <row r="7" spans="1:9" ht="20.25">
      <c r="A7" s="200" t="str">
        <f>Cover!$A$17</f>
        <v>USE ARROW TO THE RIGHT TO SELECT</v>
      </c>
      <c r="B7" s="130"/>
      <c r="C7" s="130"/>
      <c r="D7" s="130"/>
      <c r="E7" s="130"/>
      <c r="F7" s="130"/>
      <c r="G7" s="130"/>
      <c r="H7" s="130"/>
      <c r="I7" s="130"/>
    </row>
    <row r="8" spans="1:10" ht="15">
      <c r="A8" s="204"/>
      <c r="B8" s="204"/>
      <c r="C8" s="204"/>
      <c r="D8" s="204"/>
      <c r="E8" s="204"/>
      <c r="F8" s="204"/>
      <c r="G8" s="204"/>
      <c r="H8" s="204"/>
      <c r="I8" s="204"/>
      <c r="J8" s="48"/>
    </row>
    <row r="9" spans="1:10" ht="15">
      <c r="A9" s="90"/>
      <c r="B9" s="206"/>
      <c r="C9" s="206"/>
      <c r="D9" s="206"/>
      <c r="E9" s="206"/>
      <c r="F9" s="206"/>
      <c r="G9" s="206"/>
      <c r="H9" s="206"/>
      <c r="I9" s="206"/>
      <c r="J9" s="94"/>
    </row>
    <row r="10" spans="1:10" ht="21.75" customHeight="1">
      <c r="A10" s="780" t="s">
        <v>548</v>
      </c>
      <c r="B10" s="780"/>
      <c r="C10" s="780"/>
      <c r="D10" s="780"/>
      <c r="E10" s="780"/>
      <c r="F10" s="780"/>
      <c r="G10" s="780"/>
      <c r="H10" s="780"/>
      <c r="I10" s="780"/>
      <c r="J10" s="94"/>
    </row>
    <row r="11" spans="1:10" ht="19.5" customHeight="1">
      <c r="A11" s="204"/>
      <c r="B11" s="204"/>
      <c r="C11" s="204"/>
      <c r="D11" s="204"/>
      <c r="E11" s="204"/>
      <c r="F11" s="204"/>
      <c r="G11" s="204"/>
      <c r="H11" s="204"/>
      <c r="I11" s="204"/>
      <c r="J11" s="48"/>
    </row>
    <row r="12" spans="1:10" ht="24" customHeight="1">
      <c r="A12" s="90"/>
      <c r="B12" s="207"/>
      <c r="C12" s="207"/>
      <c r="D12" s="207"/>
      <c r="E12" s="207"/>
      <c r="F12" s="207"/>
      <c r="G12" s="207"/>
      <c r="H12" s="207"/>
      <c r="I12" s="207"/>
      <c r="J12" s="95"/>
    </row>
    <row r="13" spans="1:10" ht="19.5" customHeight="1">
      <c r="A13" s="204"/>
      <c r="B13" s="204"/>
      <c r="C13" s="204"/>
      <c r="D13" s="204"/>
      <c r="E13" s="204"/>
      <c r="F13" s="204"/>
      <c r="G13" s="204"/>
      <c r="H13" s="204"/>
      <c r="I13" s="204"/>
      <c r="J13" s="48"/>
    </row>
    <row r="14" spans="1:10" ht="19.5" customHeight="1">
      <c r="A14" s="204"/>
      <c r="B14" s="204"/>
      <c r="C14" s="204"/>
      <c r="D14" s="204"/>
      <c r="E14" s="204"/>
      <c r="F14" s="204"/>
      <c r="G14" s="204"/>
      <c r="H14" s="204"/>
      <c r="I14" s="204"/>
      <c r="J14" s="48"/>
    </row>
    <row r="15" spans="1:10" ht="19.5" customHeight="1">
      <c r="A15" s="204"/>
      <c r="B15" s="204"/>
      <c r="C15" s="204"/>
      <c r="D15" s="204"/>
      <c r="E15" s="204"/>
      <c r="F15" s="204"/>
      <c r="G15" s="204"/>
      <c r="H15" s="204"/>
      <c r="I15" s="204"/>
      <c r="J15" s="48"/>
    </row>
    <row r="16" spans="1:10" ht="19.5" customHeight="1">
      <c r="A16" s="204"/>
      <c r="B16" s="204"/>
      <c r="C16" s="204"/>
      <c r="D16" s="204"/>
      <c r="E16" s="204"/>
      <c r="F16" s="204"/>
      <c r="G16" s="204"/>
      <c r="H16" s="204"/>
      <c r="I16" s="204"/>
      <c r="J16" s="48"/>
    </row>
    <row r="17" spans="1:10" ht="19.5" customHeight="1">
      <c r="A17" s="204"/>
      <c r="B17" s="204"/>
      <c r="C17" s="204"/>
      <c r="D17" s="204"/>
      <c r="E17" s="204"/>
      <c r="F17" s="204"/>
      <c r="G17" s="204"/>
      <c r="H17" s="204"/>
      <c r="I17" s="204"/>
      <c r="J17" s="48"/>
    </row>
    <row r="18" spans="1:10" ht="19.5" customHeight="1">
      <c r="A18" s="204"/>
      <c r="B18" s="204"/>
      <c r="C18" s="204"/>
      <c r="D18" s="204"/>
      <c r="E18" s="204"/>
      <c r="F18" s="204"/>
      <c r="G18" s="204"/>
      <c r="H18" s="204"/>
      <c r="I18" s="204"/>
      <c r="J18" s="48"/>
    </row>
    <row r="19" spans="1:10" ht="19.5" customHeight="1">
      <c r="A19" s="206" t="s">
        <v>547</v>
      </c>
      <c r="B19" s="206"/>
      <c r="C19" s="206"/>
      <c r="D19" s="206"/>
      <c r="E19" s="206"/>
      <c r="F19" s="206"/>
      <c r="G19" s="206"/>
      <c r="H19" s="206"/>
      <c r="I19" s="206"/>
      <c r="J19" s="48"/>
    </row>
    <row r="20" spans="1:10" ht="19.5" customHeight="1">
      <c r="A20" s="204"/>
      <c r="B20" s="204"/>
      <c r="C20" s="204"/>
      <c r="D20" s="204"/>
      <c r="E20" s="204"/>
      <c r="F20" s="204"/>
      <c r="G20" s="204"/>
      <c r="H20" s="204"/>
      <c r="I20" s="204"/>
      <c r="J20" s="48"/>
    </row>
    <row r="21" spans="1:10" ht="19.5" customHeight="1">
      <c r="A21" s="204"/>
      <c r="B21" s="204"/>
      <c r="C21" s="204"/>
      <c r="D21" s="204"/>
      <c r="E21" s="204"/>
      <c r="F21" s="204"/>
      <c r="G21" s="204"/>
      <c r="H21" s="204"/>
      <c r="I21" s="204"/>
      <c r="J21" s="48"/>
    </row>
    <row r="22" spans="1:10" ht="19.5" customHeight="1">
      <c r="A22" s="204"/>
      <c r="B22" s="204"/>
      <c r="C22" s="204"/>
      <c r="D22" s="204"/>
      <c r="E22" s="204"/>
      <c r="F22" s="204"/>
      <c r="G22" s="204"/>
      <c r="H22" s="204"/>
      <c r="I22" s="204"/>
      <c r="J22" s="48"/>
    </row>
    <row r="23" spans="1:10" ht="19.5" customHeight="1">
      <c r="A23" s="90"/>
      <c r="B23" s="90"/>
      <c r="C23" s="90"/>
      <c r="D23" s="90"/>
      <c r="E23" s="90"/>
      <c r="F23" s="90"/>
      <c r="G23" s="90"/>
      <c r="H23" s="90"/>
      <c r="I23" s="90"/>
      <c r="J23" s="94"/>
    </row>
    <row r="24" spans="1:10" ht="19.5" customHeight="1">
      <c r="A24" s="204"/>
      <c r="B24" s="204"/>
      <c r="C24" s="204"/>
      <c r="D24" s="204"/>
      <c r="E24" s="204"/>
      <c r="F24" s="204"/>
      <c r="G24" s="204"/>
      <c r="H24" s="204"/>
      <c r="I24" s="204"/>
      <c r="J24" s="48"/>
    </row>
    <row r="25" spans="1:10" ht="19.5" customHeight="1">
      <c r="A25" s="204"/>
      <c r="B25" s="204"/>
      <c r="C25" s="204"/>
      <c r="D25" s="204"/>
      <c r="E25" s="204"/>
      <c r="F25" s="204"/>
      <c r="G25" s="204"/>
      <c r="H25" s="204"/>
      <c r="I25" s="204"/>
      <c r="J25" s="48"/>
    </row>
    <row r="26" spans="1:10" ht="19.5" customHeight="1">
      <c r="A26" s="204"/>
      <c r="B26" s="204"/>
      <c r="C26" s="204"/>
      <c r="D26" s="204"/>
      <c r="E26" s="204"/>
      <c r="F26" s="204"/>
      <c r="G26" s="204"/>
      <c r="H26" s="204"/>
      <c r="I26" s="204"/>
      <c r="J26" s="48"/>
    </row>
    <row r="27" spans="1:10" ht="19.5" customHeight="1">
      <c r="A27" s="204"/>
      <c r="B27" s="204"/>
      <c r="C27" s="204"/>
      <c r="D27" s="204"/>
      <c r="E27" s="204"/>
      <c r="F27" s="204"/>
      <c r="G27" s="204"/>
      <c r="H27" s="204"/>
      <c r="I27" s="204"/>
      <c r="J27" s="48"/>
    </row>
    <row r="28" spans="1:10" ht="19.5" customHeight="1">
      <c r="A28" s="204"/>
      <c r="B28" s="204"/>
      <c r="C28" s="204"/>
      <c r="D28" s="204"/>
      <c r="E28" s="204"/>
      <c r="F28" s="204"/>
      <c r="G28" s="204"/>
      <c r="H28" s="204"/>
      <c r="I28" s="204"/>
      <c r="J28" s="48"/>
    </row>
    <row r="29" spans="1:10" ht="19.5" customHeight="1">
      <c r="A29" s="204"/>
      <c r="B29" s="204"/>
      <c r="C29" s="204"/>
      <c r="D29" s="204"/>
      <c r="E29" s="204"/>
      <c r="F29" s="204"/>
      <c r="G29" s="204"/>
      <c r="H29" s="204"/>
      <c r="I29" s="204"/>
      <c r="J29" s="48"/>
    </row>
    <row r="30" spans="1:10" ht="19.5" customHeight="1">
      <c r="A30" s="204"/>
      <c r="B30" s="204"/>
      <c r="C30" s="204"/>
      <c r="D30" s="204"/>
      <c r="E30" s="204"/>
      <c r="F30" s="204"/>
      <c r="G30" s="204"/>
      <c r="H30" s="204"/>
      <c r="I30" s="204"/>
      <c r="J30" s="48"/>
    </row>
    <row r="31" spans="1:10" ht="19.5" customHeight="1">
      <c r="A31" s="204"/>
      <c r="B31" s="204"/>
      <c r="C31" s="204"/>
      <c r="D31" s="204"/>
      <c r="E31" s="204"/>
      <c r="F31" s="204"/>
      <c r="G31" s="204"/>
      <c r="H31" s="204"/>
      <c r="I31" s="204"/>
      <c r="J31" s="48"/>
    </row>
    <row r="32" spans="1:10" ht="19.5" customHeight="1">
      <c r="A32" s="204"/>
      <c r="B32" s="204"/>
      <c r="C32" s="204"/>
      <c r="D32" s="204"/>
      <c r="E32" s="204"/>
      <c r="F32" s="204"/>
      <c r="G32" s="204"/>
      <c r="H32" s="204"/>
      <c r="I32" s="204"/>
      <c r="J32" s="48"/>
    </row>
    <row r="33" spans="1:10" ht="19.5" customHeight="1">
      <c r="A33" s="204"/>
      <c r="B33" s="204"/>
      <c r="C33" s="204"/>
      <c r="D33" s="204"/>
      <c r="E33" s="204"/>
      <c r="F33" s="204"/>
      <c r="G33" s="204"/>
      <c r="H33" s="204"/>
      <c r="I33" s="204"/>
      <c r="J33" s="48"/>
    </row>
    <row r="34" spans="1:10" ht="19.5" customHeight="1">
      <c r="A34" s="204"/>
      <c r="B34" s="204"/>
      <c r="C34" s="204"/>
      <c r="D34" s="204"/>
      <c r="E34" s="204"/>
      <c r="F34" s="204"/>
      <c r="G34" s="204"/>
      <c r="H34" s="204"/>
      <c r="I34" s="204"/>
      <c r="J34" s="48"/>
    </row>
    <row r="35" spans="1:10" ht="19.5" customHeight="1">
      <c r="A35" s="204"/>
      <c r="B35" s="204"/>
      <c r="C35" s="204"/>
      <c r="D35" s="204"/>
      <c r="E35" s="204"/>
      <c r="F35" s="204"/>
      <c r="G35" s="204"/>
      <c r="H35" s="204"/>
      <c r="I35" s="204"/>
      <c r="J35" s="48"/>
    </row>
    <row r="36" spans="1:10" ht="19.5" customHeight="1">
      <c r="A36" s="204"/>
      <c r="B36" s="204"/>
      <c r="C36" s="204"/>
      <c r="D36" s="204"/>
      <c r="E36" s="204"/>
      <c r="F36" s="204"/>
      <c r="G36" s="204"/>
      <c r="H36" s="204"/>
      <c r="I36" s="204"/>
      <c r="J36" s="48"/>
    </row>
    <row r="37" spans="1:9" ht="15">
      <c r="A37" s="126" t="str">
        <f>Cover!$A$59</f>
        <v>      Our House Enterprises</v>
      </c>
      <c r="B37" s="126"/>
      <c r="C37" s="206"/>
      <c r="D37" s="206"/>
      <c r="E37" s="206"/>
      <c r="F37" s="206"/>
      <c r="G37" s="90"/>
      <c r="H37" s="127" t="str">
        <f>Cover!$K$59</f>
        <v>(  )</v>
      </c>
      <c r="I37" s="779">
        <f ca="1">NOW()</f>
        <v>41214.83032094908</v>
      </c>
    </row>
    <row r="38" spans="2:10" ht="15">
      <c r="B38" s="94"/>
      <c r="C38" s="94"/>
      <c r="D38" s="94"/>
      <c r="E38" s="94"/>
      <c r="F38" s="94"/>
      <c r="G38" s="94"/>
      <c r="H38" s="94"/>
      <c r="I38" s="94"/>
      <c r="J38" s="94"/>
    </row>
    <row r="39" ht="12.75">
      <c r="E39" s="53"/>
    </row>
  </sheetData>
  <sheetProtection password="E1BE" sheet="1" objects="1" scenarios="1" selectLockedCells="1"/>
  <printOptions/>
  <pageMargins left="0.75" right="0.75" top="0.75" bottom="0.5" header="0.5" footer="0.5"/>
  <pageSetup fitToHeight="1" fitToWidth="1" horizontalDpi="300" verticalDpi="300" orientation="portrait" r:id="rId2"/>
  <headerFooter alignWithMargins="0">
    <oddFooter>&amp;CPHOTO 2</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J39"/>
  <sheetViews>
    <sheetView showGridLines="0" zoomScalePageLayoutView="0" workbookViewId="0" topLeftCell="A16">
      <selection activeCell="E39" sqref="E39"/>
    </sheetView>
  </sheetViews>
  <sheetFormatPr defaultColWidth="9.140625" defaultRowHeight="12.75"/>
  <cols>
    <col min="1" max="5" width="9.7109375" style="0" customWidth="1"/>
    <col min="6" max="6" width="8.7109375" style="0" customWidth="1"/>
    <col min="7" max="8" width="9.7109375" style="0" customWidth="1"/>
    <col min="9" max="9" width="10.7109375" style="0" customWidth="1"/>
    <col min="10" max="10" width="10.57421875" style="0" customWidth="1"/>
  </cols>
  <sheetData>
    <row r="1" spans="1:10" ht="18">
      <c r="A1" s="202" t="s">
        <v>544</v>
      </c>
      <c r="B1" s="203"/>
      <c r="C1" s="203"/>
      <c r="D1" s="203"/>
      <c r="E1" s="204"/>
      <c r="F1" s="203" t="s">
        <v>230</v>
      </c>
      <c r="G1" s="204"/>
      <c r="H1" s="204"/>
      <c r="I1" s="203"/>
      <c r="J1" s="48"/>
    </row>
    <row r="2" spans="1:10" ht="9.75" customHeight="1">
      <c r="A2" s="204"/>
      <c r="B2" s="204"/>
      <c r="C2" s="204"/>
      <c r="D2" s="204"/>
      <c r="E2" s="204"/>
      <c r="F2" s="204"/>
      <c r="G2" s="204"/>
      <c r="H2" s="204"/>
      <c r="I2" s="204"/>
      <c r="J2" s="48"/>
    </row>
    <row r="3" spans="1:10" ht="20.25">
      <c r="A3" s="205" t="s">
        <v>545</v>
      </c>
      <c r="B3" s="90"/>
      <c r="C3" s="204"/>
      <c r="D3" s="204"/>
      <c r="E3" s="204"/>
      <c r="F3" s="204"/>
      <c r="G3" s="204"/>
      <c r="H3" s="204"/>
      <c r="I3" s="204"/>
      <c r="J3" s="48"/>
    </row>
    <row r="4" spans="1:10" ht="15">
      <c r="A4" s="204"/>
      <c r="B4" s="204"/>
      <c r="C4" s="204"/>
      <c r="D4" s="204"/>
      <c r="E4" s="204"/>
      <c r="F4" s="204"/>
      <c r="G4" s="204"/>
      <c r="H4" s="204"/>
      <c r="I4" s="204"/>
      <c r="J4" s="48"/>
    </row>
    <row r="5" spans="1:10" ht="20.25">
      <c r="A5" s="130">
        <f>Cover!$D$20</f>
        <v>0</v>
      </c>
      <c r="B5" s="130"/>
      <c r="C5" s="130"/>
      <c r="D5" s="130"/>
      <c r="E5" s="130"/>
      <c r="F5" s="130"/>
      <c r="G5" s="130"/>
      <c r="H5" s="130"/>
      <c r="I5" s="130"/>
      <c r="J5" s="125"/>
    </row>
    <row r="6" spans="1:10" ht="20.25">
      <c r="A6" s="90"/>
      <c r="B6" s="90"/>
      <c r="C6" s="90"/>
      <c r="D6" s="90"/>
      <c r="E6" s="90"/>
      <c r="F6" s="90"/>
      <c r="G6" s="90"/>
      <c r="H6" s="90"/>
      <c r="I6" s="90"/>
      <c r="J6" s="93"/>
    </row>
    <row r="7" spans="1:9" ht="20.25">
      <c r="A7" s="200" t="str">
        <f>Cover!$A$17</f>
        <v>USE ARROW TO THE RIGHT TO SELECT</v>
      </c>
      <c r="B7" s="130"/>
      <c r="C7" s="130"/>
      <c r="D7" s="130"/>
      <c r="E7" s="130"/>
      <c r="F7" s="130"/>
      <c r="G7" s="130"/>
      <c r="H7" s="130"/>
      <c r="I7" s="130"/>
    </row>
    <row r="8" spans="1:10" ht="15">
      <c r="A8" s="204"/>
      <c r="B8" s="204"/>
      <c r="C8" s="204"/>
      <c r="D8" s="204"/>
      <c r="E8" s="204"/>
      <c r="F8" s="204"/>
      <c r="G8" s="204"/>
      <c r="H8" s="204"/>
      <c r="I8" s="204"/>
      <c r="J8" s="48"/>
    </row>
    <row r="9" spans="1:10" ht="15">
      <c r="A9" s="90"/>
      <c r="B9" s="206"/>
      <c r="C9" s="206"/>
      <c r="D9" s="206"/>
      <c r="E9" s="206"/>
      <c r="F9" s="206"/>
      <c r="G9" s="206"/>
      <c r="H9" s="206"/>
      <c r="I9" s="206"/>
      <c r="J9" s="94"/>
    </row>
    <row r="10" spans="1:10" ht="21.75" customHeight="1">
      <c r="A10" s="780" t="s">
        <v>549</v>
      </c>
      <c r="B10" s="780"/>
      <c r="C10" s="780"/>
      <c r="D10" s="780"/>
      <c r="E10" s="780"/>
      <c r="F10" s="780"/>
      <c r="G10" s="780"/>
      <c r="H10" s="780"/>
      <c r="I10" s="780"/>
      <c r="J10" s="94"/>
    </row>
    <row r="11" spans="1:10" ht="19.5" customHeight="1">
      <c r="A11" s="204"/>
      <c r="B11" s="204"/>
      <c r="C11" s="204"/>
      <c r="D11" s="204"/>
      <c r="E11" s="204"/>
      <c r="F11" s="204"/>
      <c r="G11" s="204"/>
      <c r="H11" s="204"/>
      <c r="I11" s="204"/>
      <c r="J11" s="48"/>
    </row>
    <row r="12" spans="1:10" ht="24" customHeight="1">
      <c r="A12" s="90"/>
      <c r="B12" s="207"/>
      <c r="C12" s="207"/>
      <c r="D12" s="207"/>
      <c r="E12" s="207"/>
      <c r="F12" s="207"/>
      <c r="G12" s="207"/>
      <c r="H12" s="207"/>
      <c r="I12" s="207"/>
      <c r="J12" s="95"/>
    </row>
    <row r="13" spans="1:10" ht="19.5" customHeight="1">
      <c r="A13" s="204"/>
      <c r="B13" s="204"/>
      <c r="C13" s="204"/>
      <c r="D13" s="204"/>
      <c r="E13" s="204"/>
      <c r="F13" s="204"/>
      <c r="G13" s="204"/>
      <c r="H13" s="204"/>
      <c r="I13" s="204"/>
      <c r="J13" s="48"/>
    </row>
    <row r="14" spans="1:10" ht="19.5" customHeight="1">
      <c r="A14" s="204"/>
      <c r="B14" s="204"/>
      <c r="C14" s="204"/>
      <c r="D14" s="204"/>
      <c r="E14" s="204"/>
      <c r="F14" s="204"/>
      <c r="G14" s="204"/>
      <c r="H14" s="204"/>
      <c r="I14" s="204"/>
      <c r="J14" s="48"/>
    </row>
    <row r="15" spans="1:10" ht="19.5" customHeight="1">
      <c r="A15" s="204"/>
      <c r="B15" s="204"/>
      <c r="C15" s="204"/>
      <c r="D15" s="204"/>
      <c r="E15" s="204"/>
      <c r="F15" s="204"/>
      <c r="G15" s="204"/>
      <c r="H15" s="204"/>
      <c r="I15" s="204"/>
      <c r="J15" s="48"/>
    </row>
    <row r="16" spans="1:10" ht="19.5" customHeight="1">
      <c r="A16" s="204"/>
      <c r="B16" s="204"/>
      <c r="C16" s="204"/>
      <c r="D16" s="204"/>
      <c r="E16" s="204"/>
      <c r="F16" s="204"/>
      <c r="G16" s="204"/>
      <c r="H16" s="204"/>
      <c r="I16" s="204"/>
      <c r="J16" s="48"/>
    </row>
    <row r="17" spans="1:10" ht="19.5" customHeight="1">
      <c r="A17" s="204"/>
      <c r="B17" s="204"/>
      <c r="C17" s="204"/>
      <c r="D17" s="204"/>
      <c r="E17" s="204"/>
      <c r="F17" s="204"/>
      <c r="G17" s="204"/>
      <c r="H17" s="204"/>
      <c r="I17" s="204"/>
      <c r="J17" s="48"/>
    </row>
    <row r="18" spans="1:10" ht="19.5" customHeight="1">
      <c r="A18" s="204"/>
      <c r="B18" s="204"/>
      <c r="C18" s="204"/>
      <c r="D18" s="204"/>
      <c r="E18" s="204"/>
      <c r="F18" s="204"/>
      <c r="G18" s="204"/>
      <c r="H18" s="204"/>
      <c r="I18" s="204"/>
      <c r="J18" s="48"/>
    </row>
    <row r="19" spans="1:10" ht="19.5" customHeight="1">
      <c r="A19" s="206" t="s">
        <v>547</v>
      </c>
      <c r="B19" s="206"/>
      <c r="C19" s="206"/>
      <c r="D19" s="206"/>
      <c r="E19" s="206"/>
      <c r="F19" s="206"/>
      <c r="G19" s="206"/>
      <c r="H19" s="206"/>
      <c r="I19" s="206"/>
      <c r="J19" s="48"/>
    </row>
    <row r="20" spans="1:10" ht="19.5" customHeight="1">
      <c r="A20" s="204"/>
      <c r="B20" s="204"/>
      <c r="C20" s="204"/>
      <c r="D20" s="204"/>
      <c r="E20" s="204"/>
      <c r="F20" s="204"/>
      <c r="G20" s="204"/>
      <c r="H20" s="204"/>
      <c r="I20" s="204"/>
      <c r="J20" s="48"/>
    </row>
    <row r="21" spans="1:10" ht="19.5" customHeight="1">
      <c r="A21" s="204"/>
      <c r="B21" s="204"/>
      <c r="C21" s="204"/>
      <c r="D21" s="204"/>
      <c r="E21" s="204"/>
      <c r="F21" s="204"/>
      <c r="G21" s="204"/>
      <c r="H21" s="204"/>
      <c r="I21" s="204"/>
      <c r="J21" s="48"/>
    </row>
    <row r="22" spans="1:10" ht="19.5" customHeight="1">
      <c r="A22" s="204"/>
      <c r="B22" s="204"/>
      <c r="C22" s="204"/>
      <c r="D22" s="204"/>
      <c r="E22" s="204"/>
      <c r="F22" s="204"/>
      <c r="G22" s="204"/>
      <c r="H22" s="204"/>
      <c r="I22" s="204"/>
      <c r="J22" s="48"/>
    </row>
    <row r="23" spans="1:10" ht="19.5" customHeight="1">
      <c r="A23" s="90"/>
      <c r="B23" s="90"/>
      <c r="C23" s="90"/>
      <c r="D23" s="90"/>
      <c r="E23" s="90"/>
      <c r="F23" s="90"/>
      <c r="G23" s="90"/>
      <c r="H23" s="90"/>
      <c r="I23" s="90"/>
      <c r="J23" s="94"/>
    </row>
    <row r="24" spans="1:10" ht="19.5" customHeight="1">
      <c r="A24" s="204"/>
      <c r="B24" s="204"/>
      <c r="C24" s="204"/>
      <c r="D24" s="204"/>
      <c r="E24" s="204"/>
      <c r="F24" s="204"/>
      <c r="G24" s="204"/>
      <c r="H24" s="204"/>
      <c r="I24" s="204"/>
      <c r="J24" s="48"/>
    </row>
    <row r="25" spans="1:10" ht="19.5" customHeight="1">
      <c r="A25" s="204"/>
      <c r="B25" s="204"/>
      <c r="C25" s="204"/>
      <c r="D25" s="204"/>
      <c r="E25" s="204"/>
      <c r="F25" s="204"/>
      <c r="G25" s="204"/>
      <c r="H25" s="204"/>
      <c r="I25" s="204"/>
      <c r="J25" s="48"/>
    </row>
    <row r="26" spans="1:10" ht="19.5" customHeight="1">
      <c r="A26" s="204"/>
      <c r="B26" s="204"/>
      <c r="C26" s="204"/>
      <c r="D26" s="204"/>
      <c r="E26" s="204"/>
      <c r="F26" s="204"/>
      <c r="G26" s="204"/>
      <c r="H26" s="204"/>
      <c r="I26" s="204"/>
      <c r="J26" s="48"/>
    </row>
    <row r="27" spans="1:10" ht="19.5" customHeight="1">
      <c r="A27" s="204"/>
      <c r="B27" s="204"/>
      <c r="C27" s="204"/>
      <c r="D27" s="204"/>
      <c r="E27" s="204"/>
      <c r="F27" s="204"/>
      <c r="G27" s="204"/>
      <c r="H27" s="204"/>
      <c r="I27" s="204"/>
      <c r="J27" s="48"/>
    </row>
    <row r="28" spans="1:10" ht="19.5" customHeight="1">
      <c r="A28" s="204"/>
      <c r="B28" s="204"/>
      <c r="C28" s="204"/>
      <c r="D28" s="204"/>
      <c r="E28" s="204"/>
      <c r="F28" s="204"/>
      <c r="G28" s="204"/>
      <c r="H28" s="204"/>
      <c r="I28" s="204"/>
      <c r="J28" s="48"/>
    </row>
    <row r="29" spans="1:10" ht="19.5" customHeight="1">
      <c r="A29" s="204"/>
      <c r="B29" s="204"/>
      <c r="C29" s="204"/>
      <c r="D29" s="204"/>
      <c r="E29" s="204"/>
      <c r="F29" s="204"/>
      <c r="G29" s="204"/>
      <c r="H29" s="204"/>
      <c r="I29" s="204"/>
      <c r="J29" s="48"/>
    </row>
    <row r="30" spans="1:10" ht="19.5" customHeight="1">
      <c r="A30" s="204"/>
      <c r="B30" s="204"/>
      <c r="C30" s="204"/>
      <c r="D30" s="204"/>
      <c r="E30" s="204"/>
      <c r="F30" s="204"/>
      <c r="G30" s="204"/>
      <c r="H30" s="204"/>
      <c r="I30" s="204"/>
      <c r="J30" s="48"/>
    </row>
    <row r="31" spans="1:10" ht="19.5" customHeight="1">
      <c r="A31" s="204"/>
      <c r="B31" s="204"/>
      <c r="C31" s="204"/>
      <c r="D31" s="204"/>
      <c r="E31" s="204"/>
      <c r="F31" s="204"/>
      <c r="G31" s="204"/>
      <c r="H31" s="204"/>
      <c r="I31" s="204"/>
      <c r="J31" s="48"/>
    </row>
    <row r="32" spans="1:10" ht="19.5" customHeight="1">
      <c r="A32" s="204"/>
      <c r="B32" s="204"/>
      <c r="C32" s="204"/>
      <c r="D32" s="204"/>
      <c r="E32" s="204"/>
      <c r="F32" s="204"/>
      <c r="G32" s="204"/>
      <c r="H32" s="204"/>
      <c r="I32" s="204"/>
      <c r="J32" s="48"/>
    </row>
    <row r="33" spans="1:10" ht="19.5" customHeight="1">
      <c r="A33" s="204"/>
      <c r="B33" s="204"/>
      <c r="C33" s="204"/>
      <c r="D33" s="204"/>
      <c r="E33" s="204"/>
      <c r="F33" s="204"/>
      <c r="G33" s="204"/>
      <c r="H33" s="204"/>
      <c r="I33" s="204"/>
      <c r="J33" s="48"/>
    </row>
    <row r="34" spans="1:10" ht="19.5" customHeight="1">
      <c r="A34" s="204"/>
      <c r="B34" s="204"/>
      <c r="C34" s="204"/>
      <c r="D34" s="204"/>
      <c r="E34" s="204"/>
      <c r="F34" s="204"/>
      <c r="G34" s="204"/>
      <c r="H34" s="204"/>
      <c r="I34" s="204"/>
      <c r="J34" s="48"/>
    </row>
    <row r="35" spans="1:10" ht="19.5" customHeight="1">
      <c r="A35" s="204"/>
      <c r="B35" s="204"/>
      <c r="C35" s="204"/>
      <c r="D35" s="204"/>
      <c r="E35" s="204"/>
      <c r="F35" s="204"/>
      <c r="G35" s="204"/>
      <c r="H35" s="204"/>
      <c r="I35" s="204"/>
      <c r="J35" s="48"/>
    </row>
    <row r="36" spans="1:10" ht="19.5" customHeight="1">
      <c r="A36" s="204"/>
      <c r="B36" s="204"/>
      <c r="C36" s="204"/>
      <c r="D36" s="204"/>
      <c r="E36" s="204"/>
      <c r="F36" s="204"/>
      <c r="G36" s="204"/>
      <c r="H36" s="204"/>
      <c r="I36" s="204"/>
      <c r="J36" s="48"/>
    </row>
    <row r="37" spans="1:9" ht="15">
      <c r="A37" s="126" t="str">
        <f>Cover!$A$59</f>
        <v>      Our House Enterprises</v>
      </c>
      <c r="B37" s="126"/>
      <c r="C37" s="206"/>
      <c r="D37" s="206"/>
      <c r="E37" s="206"/>
      <c r="F37" s="206"/>
      <c r="G37" s="90"/>
      <c r="H37" s="127" t="str">
        <f>Cover!$K$59</f>
        <v>(  )</v>
      </c>
      <c r="I37" s="779">
        <f ca="1">NOW()</f>
        <v>41214.83032094908</v>
      </c>
    </row>
    <row r="38" spans="2:10" ht="15">
      <c r="B38" s="94"/>
      <c r="C38" s="94"/>
      <c r="D38" s="94"/>
      <c r="E38" s="94"/>
      <c r="F38" s="94"/>
      <c r="G38" s="94"/>
      <c r="H38" s="94"/>
      <c r="I38" s="94"/>
      <c r="J38" s="94"/>
    </row>
    <row r="39" ht="12.75">
      <c r="E39" s="53"/>
    </row>
  </sheetData>
  <sheetProtection password="E1BE" sheet="1" objects="1" scenarios="1" selectLockedCells="1"/>
  <printOptions/>
  <pageMargins left="0.75" right="0.75" top="0.75" bottom="0.5" header="0.5" footer="0.5"/>
  <pageSetup fitToHeight="1" fitToWidth="1" horizontalDpi="300" verticalDpi="300" orientation="portrait" r:id="rId2"/>
  <headerFooter alignWithMargins="0">
    <oddFooter>&amp;CPHOTO 3</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J39"/>
  <sheetViews>
    <sheetView showGridLines="0" zoomScalePageLayoutView="0" workbookViewId="0" topLeftCell="A19">
      <selection activeCell="E39" sqref="E39"/>
    </sheetView>
  </sheetViews>
  <sheetFormatPr defaultColWidth="9.140625" defaultRowHeight="12.75"/>
  <cols>
    <col min="1" max="5" width="9.7109375" style="0" customWidth="1"/>
    <col min="6" max="6" width="8.7109375" style="0" customWidth="1"/>
    <col min="7" max="8" width="9.7109375" style="0" customWidth="1"/>
    <col min="9" max="9" width="10.7109375" style="0" customWidth="1"/>
    <col min="10" max="10" width="10.57421875" style="0" customWidth="1"/>
  </cols>
  <sheetData>
    <row r="1" spans="1:10" ht="18">
      <c r="A1" s="202" t="s">
        <v>544</v>
      </c>
      <c r="B1" s="203"/>
      <c r="C1" s="203"/>
      <c r="D1" s="203"/>
      <c r="E1" s="204"/>
      <c r="F1" s="203" t="s">
        <v>230</v>
      </c>
      <c r="G1" s="204"/>
      <c r="H1" s="204"/>
      <c r="I1" s="203"/>
      <c r="J1" s="48"/>
    </row>
    <row r="2" spans="1:10" ht="9.75" customHeight="1">
      <c r="A2" s="204"/>
      <c r="B2" s="204"/>
      <c r="C2" s="204"/>
      <c r="D2" s="204"/>
      <c r="E2" s="204"/>
      <c r="F2" s="204"/>
      <c r="G2" s="204"/>
      <c r="H2" s="204"/>
      <c r="I2" s="204"/>
      <c r="J2" s="48"/>
    </row>
    <row r="3" spans="1:10" ht="20.25">
      <c r="A3" s="205" t="s">
        <v>545</v>
      </c>
      <c r="B3" s="90"/>
      <c r="C3" s="204"/>
      <c r="D3" s="204"/>
      <c r="E3" s="204"/>
      <c r="F3" s="204"/>
      <c r="G3" s="204"/>
      <c r="H3" s="204"/>
      <c r="I3" s="204"/>
      <c r="J3" s="48"/>
    </row>
    <row r="4" spans="1:10" ht="15">
      <c r="A4" s="204"/>
      <c r="B4" s="204"/>
      <c r="C4" s="204"/>
      <c r="D4" s="204"/>
      <c r="E4" s="204"/>
      <c r="F4" s="204"/>
      <c r="G4" s="204"/>
      <c r="H4" s="204"/>
      <c r="I4" s="204"/>
      <c r="J4" s="48"/>
    </row>
    <row r="5" spans="1:10" ht="20.25">
      <c r="A5" s="130">
        <f>Cover!$D$20</f>
        <v>0</v>
      </c>
      <c r="B5" s="130"/>
      <c r="C5" s="130"/>
      <c r="D5" s="130"/>
      <c r="E5" s="130"/>
      <c r="F5" s="130"/>
      <c r="G5" s="130"/>
      <c r="H5" s="130"/>
      <c r="I5" s="130"/>
      <c r="J5" s="125"/>
    </row>
    <row r="6" spans="1:10" ht="20.25">
      <c r="A6" s="90"/>
      <c r="B6" s="90"/>
      <c r="C6" s="90"/>
      <c r="D6" s="90"/>
      <c r="E6" s="90"/>
      <c r="F6" s="90"/>
      <c r="G6" s="90"/>
      <c r="H6" s="90"/>
      <c r="I6" s="90"/>
      <c r="J6" s="93"/>
    </row>
    <row r="7" spans="1:10" ht="18">
      <c r="A7" s="200" t="str">
        <f>Cover!$A$17</f>
        <v>USE ARROW TO THE RIGHT TO SELECT</v>
      </c>
      <c r="B7" s="200"/>
      <c r="C7" s="200"/>
      <c r="D7" s="200"/>
      <c r="E7" s="200"/>
      <c r="F7" s="200"/>
      <c r="G7" s="200"/>
      <c r="H7" s="200"/>
      <c r="I7" s="200"/>
      <c r="J7" s="164"/>
    </row>
    <row r="8" spans="1:10" ht="15">
      <c r="A8" s="204"/>
      <c r="B8" s="204"/>
      <c r="C8" s="204"/>
      <c r="D8" s="204"/>
      <c r="E8" s="204"/>
      <c r="F8" s="204"/>
      <c r="G8" s="204"/>
      <c r="H8" s="204"/>
      <c r="I8" s="204"/>
      <c r="J8" s="48"/>
    </row>
    <row r="9" spans="1:10" ht="15">
      <c r="A9" s="90"/>
      <c r="B9" s="206"/>
      <c r="C9" s="206"/>
      <c r="D9" s="206"/>
      <c r="E9" s="206"/>
      <c r="F9" s="206"/>
      <c r="G9" s="206"/>
      <c r="H9" s="206"/>
      <c r="I9" s="206"/>
      <c r="J9" s="94"/>
    </row>
    <row r="10" spans="1:10" ht="21.75" customHeight="1">
      <c r="A10" s="780" t="s">
        <v>550</v>
      </c>
      <c r="B10" s="780"/>
      <c r="C10" s="780"/>
      <c r="D10" s="780"/>
      <c r="E10" s="780"/>
      <c r="F10" s="780"/>
      <c r="G10" s="780"/>
      <c r="H10" s="780"/>
      <c r="I10" s="780"/>
      <c r="J10" s="94"/>
    </row>
    <row r="11" spans="1:10" ht="19.5" customHeight="1">
      <c r="A11" s="204"/>
      <c r="B11" s="204"/>
      <c r="C11" s="204"/>
      <c r="D11" s="204"/>
      <c r="E11" s="204"/>
      <c r="F11" s="204"/>
      <c r="G11" s="204"/>
      <c r="H11" s="204"/>
      <c r="I11" s="204"/>
      <c r="J11" s="48"/>
    </row>
    <row r="12" spans="1:10" ht="24" customHeight="1">
      <c r="A12" s="90"/>
      <c r="B12" s="207"/>
      <c r="C12" s="207"/>
      <c r="D12" s="207"/>
      <c r="E12" s="207"/>
      <c r="F12" s="207"/>
      <c r="G12" s="207"/>
      <c r="H12" s="207"/>
      <c r="I12" s="207"/>
      <c r="J12" s="95"/>
    </row>
    <row r="13" spans="1:10" ht="19.5" customHeight="1">
      <c r="A13" s="204"/>
      <c r="B13" s="204"/>
      <c r="C13" s="204"/>
      <c r="D13" s="204"/>
      <c r="E13" s="204"/>
      <c r="F13" s="204"/>
      <c r="G13" s="204"/>
      <c r="H13" s="204"/>
      <c r="I13" s="204"/>
      <c r="J13" s="48"/>
    </row>
    <row r="14" spans="1:10" ht="19.5" customHeight="1">
      <c r="A14" s="204"/>
      <c r="B14" s="204"/>
      <c r="C14" s="204"/>
      <c r="D14" s="204"/>
      <c r="E14" s="204"/>
      <c r="F14" s="204"/>
      <c r="G14" s="204"/>
      <c r="H14" s="204"/>
      <c r="I14" s="204"/>
      <c r="J14" s="48"/>
    </row>
    <row r="15" spans="1:10" ht="19.5" customHeight="1">
      <c r="A15" s="204"/>
      <c r="B15" s="204"/>
      <c r="C15" s="204"/>
      <c r="D15" s="204"/>
      <c r="E15" s="204"/>
      <c r="F15" s="204"/>
      <c r="G15" s="204"/>
      <c r="H15" s="204"/>
      <c r="I15" s="204"/>
      <c r="J15" s="48"/>
    </row>
    <row r="16" spans="1:10" ht="19.5" customHeight="1">
      <c r="A16" s="204"/>
      <c r="B16" s="204"/>
      <c r="C16" s="204"/>
      <c r="D16" s="204"/>
      <c r="E16" s="204"/>
      <c r="F16" s="204"/>
      <c r="G16" s="204"/>
      <c r="H16" s="204"/>
      <c r="I16" s="204"/>
      <c r="J16" s="48"/>
    </row>
    <row r="17" spans="1:10" ht="19.5" customHeight="1">
      <c r="A17" s="204"/>
      <c r="B17" s="204"/>
      <c r="C17" s="204"/>
      <c r="D17" s="204"/>
      <c r="E17" s="204"/>
      <c r="F17" s="204"/>
      <c r="G17" s="204"/>
      <c r="H17" s="204"/>
      <c r="I17" s="204"/>
      <c r="J17" s="48"/>
    </row>
    <row r="18" spans="1:10" ht="19.5" customHeight="1">
      <c r="A18" s="204"/>
      <c r="B18" s="204"/>
      <c r="C18" s="204"/>
      <c r="D18" s="204"/>
      <c r="E18" s="204"/>
      <c r="F18" s="204"/>
      <c r="G18" s="204"/>
      <c r="H18" s="204"/>
      <c r="I18" s="204"/>
      <c r="J18" s="48"/>
    </row>
    <row r="19" spans="1:10" ht="19.5" customHeight="1">
      <c r="A19" s="206" t="s">
        <v>547</v>
      </c>
      <c r="B19" s="206"/>
      <c r="C19" s="206"/>
      <c r="D19" s="206"/>
      <c r="E19" s="206"/>
      <c r="F19" s="206"/>
      <c r="G19" s="206"/>
      <c r="H19" s="206"/>
      <c r="I19" s="206"/>
      <c r="J19" s="48"/>
    </row>
    <row r="20" spans="1:10" ht="19.5" customHeight="1">
      <c r="A20" s="204"/>
      <c r="B20" s="204"/>
      <c r="C20" s="204"/>
      <c r="D20" s="204"/>
      <c r="E20" s="204"/>
      <c r="F20" s="204"/>
      <c r="G20" s="204"/>
      <c r="H20" s="204"/>
      <c r="I20" s="204"/>
      <c r="J20" s="48"/>
    </row>
    <row r="21" spans="1:10" ht="19.5" customHeight="1">
      <c r="A21" s="204"/>
      <c r="B21" s="204"/>
      <c r="C21" s="204"/>
      <c r="D21" s="204"/>
      <c r="E21" s="204"/>
      <c r="F21" s="204"/>
      <c r="G21" s="204"/>
      <c r="H21" s="204"/>
      <c r="I21" s="204"/>
      <c r="J21" s="48"/>
    </row>
    <row r="22" spans="1:10" ht="19.5" customHeight="1">
      <c r="A22" s="204"/>
      <c r="B22" s="204"/>
      <c r="C22" s="204"/>
      <c r="D22" s="204"/>
      <c r="E22" s="204"/>
      <c r="F22" s="204"/>
      <c r="G22" s="204"/>
      <c r="H22" s="204"/>
      <c r="I22" s="204"/>
      <c r="J22" s="48"/>
    </row>
    <row r="23" spans="1:10" ht="19.5" customHeight="1">
      <c r="A23" s="90"/>
      <c r="B23" s="90"/>
      <c r="C23" s="90"/>
      <c r="D23" s="90"/>
      <c r="E23" s="90"/>
      <c r="F23" s="90"/>
      <c r="G23" s="90"/>
      <c r="H23" s="90"/>
      <c r="I23" s="90"/>
      <c r="J23" s="94"/>
    </row>
    <row r="24" spans="1:10" ht="19.5" customHeight="1">
      <c r="A24" s="204"/>
      <c r="B24" s="204"/>
      <c r="C24" s="204"/>
      <c r="D24" s="204"/>
      <c r="E24" s="204"/>
      <c r="F24" s="204"/>
      <c r="G24" s="204"/>
      <c r="H24" s="204"/>
      <c r="I24" s="204"/>
      <c r="J24" s="48"/>
    </row>
    <row r="25" spans="1:10" ht="19.5" customHeight="1">
      <c r="A25" s="204"/>
      <c r="B25" s="204"/>
      <c r="C25" s="204"/>
      <c r="D25" s="204"/>
      <c r="E25" s="204"/>
      <c r="F25" s="204"/>
      <c r="G25" s="204"/>
      <c r="H25" s="204"/>
      <c r="I25" s="204"/>
      <c r="J25" s="48"/>
    </row>
    <row r="26" spans="1:10" ht="19.5" customHeight="1">
      <c r="A26" s="204"/>
      <c r="B26" s="204"/>
      <c r="C26" s="204"/>
      <c r="D26" s="204"/>
      <c r="E26" s="204"/>
      <c r="F26" s="204"/>
      <c r="G26" s="204"/>
      <c r="H26" s="204"/>
      <c r="I26" s="204"/>
      <c r="J26" s="48"/>
    </row>
    <row r="27" spans="1:10" ht="19.5" customHeight="1">
      <c r="A27" s="204"/>
      <c r="B27" s="204"/>
      <c r="C27" s="204"/>
      <c r="D27" s="204"/>
      <c r="E27" s="204"/>
      <c r="F27" s="204"/>
      <c r="G27" s="204"/>
      <c r="H27" s="204"/>
      <c r="I27" s="204"/>
      <c r="J27" s="48"/>
    </row>
    <row r="28" spans="1:10" ht="19.5" customHeight="1">
      <c r="A28" s="204"/>
      <c r="B28" s="204"/>
      <c r="C28" s="204"/>
      <c r="D28" s="204"/>
      <c r="E28" s="204"/>
      <c r="F28" s="204"/>
      <c r="G28" s="204"/>
      <c r="H28" s="204"/>
      <c r="I28" s="204"/>
      <c r="J28" s="48"/>
    </row>
    <row r="29" spans="1:10" ht="19.5" customHeight="1">
      <c r="A29" s="204"/>
      <c r="B29" s="204"/>
      <c r="C29" s="204"/>
      <c r="D29" s="204"/>
      <c r="E29" s="204"/>
      <c r="F29" s="204"/>
      <c r="G29" s="204"/>
      <c r="H29" s="204"/>
      <c r="I29" s="204"/>
      <c r="J29" s="48"/>
    </row>
    <row r="30" spans="1:10" ht="19.5" customHeight="1">
      <c r="A30" s="204"/>
      <c r="B30" s="204"/>
      <c r="C30" s="204"/>
      <c r="D30" s="204"/>
      <c r="E30" s="204"/>
      <c r="F30" s="204"/>
      <c r="G30" s="204"/>
      <c r="H30" s="204"/>
      <c r="I30" s="204"/>
      <c r="J30" s="48"/>
    </row>
    <row r="31" spans="1:10" ht="19.5" customHeight="1">
      <c r="A31" s="204"/>
      <c r="B31" s="204"/>
      <c r="C31" s="204"/>
      <c r="D31" s="204"/>
      <c r="E31" s="204"/>
      <c r="F31" s="204"/>
      <c r="G31" s="204"/>
      <c r="H31" s="204"/>
      <c r="I31" s="204"/>
      <c r="J31" s="48"/>
    </row>
    <row r="32" spans="1:10" ht="19.5" customHeight="1">
      <c r="A32" s="204"/>
      <c r="B32" s="204"/>
      <c r="C32" s="204"/>
      <c r="D32" s="204"/>
      <c r="E32" s="204"/>
      <c r="F32" s="204"/>
      <c r="G32" s="204"/>
      <c r="H32" s="204"/>
      <c r="I32" s="204"/>
      <c r="J32" s="48"/>
    </row>
    <row r="33" spans="1:10" ht="19.5" customHeight="1">
      <c r="A33" s="204"/>
      <c r="B33" s="204"/>
      <c r="C33" s="204"/>
      <c r="D33" s="204"/>
      <c r="E33" s="204"/>
      <c r="F33" s="204"/>
      <c r="G33" s="204"/>
      <c r="H33" s="204"/>
      <c r="I33" s="204"/>
      <c r="J33" s="48"/>
    </row>
    <row r="34" spans="1:10" ht="19.5" customHeight="1">
      <c r="A34" s="204"/>
      <c r="B34" s="204"/>
      <c r="C34" s="204"/>
      <c r="D34" s="204"/>
      <c r="E34" s="204"/>
      <c r="F34" s="204"/>
      <c r="G34" s="204"/>
      <c r="H34" s="204"/>
      <c r="I34" s="204"/>
      <c r="J34" s="48"/>
    </row>
    <row r="35" spans="1:10" ht="19.5" customHeight="1">
      <c r="A35" s="204"/>
      <c r="B35" s="204"/>
      <c r="C35" s="204"/>
      <c r="D35" s="204"/>
      <c r="E35" s="204"/>
      <c r="F35" s="204"/>
      <c r="G35" s="204"/>
      <c r="H35" s="204"/>
      <c r="I35" s="204"/>
      <c r="J35" s="48"/>
    </row>
    <row r="36" spans="1:10" ht="19.5" customHeight="1">
      <c r="A36" s="204"/>
      <c r="B36" s="204"/>
      <c r="C36" s="204"/>
      <c r="D36" s="204"/>
      <c r="E36" s="204"/>
      <c r="F36" s="204"/>
      <c r="G36" s="204"/>
      <c r="H36" s="204"/>
      <c r="I36" s="204"/>
      <c r="J36" s="48"/>
    </row>
    <row r="37" spans="1:9" ht="15">
      <c r="A37" s="126" t="str">
        <f>Cover!$A$59</f>
        <v>      Our House Enterprises</v>
      </c>
      <c r="B37" s="126"/>
      <c r="C37" s="206"/>
      <c r="D37" s="206"/>
      <c r="E37" s="206"/>
      <c r="F37" s="206"/>
      <c r="G37" s="90"/>
      <c r="H37" s="127" t="str">
        <f>Cover!$K$59</f>
        <v>(  )</v>
      </c>
      <c r="I37" s="779">
        <f ca="1">NOW()</f>
        <v>41214.83032094908</v>
      </c>
    </row>
    <row r="38" spans="2:10" ht="15">
      <c r="B38" s="94"/>
      <c r="C38" s="94"/>
      <c r="D38" s="94"/>
      <c r="E38" s="94"/>
      <c r="F38" s="94"/>
      <c r="G38" s="94"/>
      <c r="H38" s="94"/>
      <c r="I38" s="94"/>
      <c r="J38" s="94"/>
    </row>
    <row r="39" ht="12.75">
      <c r="E39" s="53"/>
    </row>
  </sheetData>
  <sheetProtection password="E1BE" sheet="1" objects="1" scenarios="1" selectLockedCells="1"/>
  <printOptions/>
  <pageMargins left="0.75" right="0.75" top="0.75" bottom="0.5" header="0.5" footer="0.5"/>
  <pageSetup fitToHeight="1" fitToWidth="1" horizontalDpi="300" verticalDpi="300" orientation="portrait" r:id="rId2"/>
  <headerFooter alignWithMargins="0">
    <oddFooter>&amp;CPHOTO 4</oddFooter>
  </headerFooter>
  <drawing r:id="rId1"/>
</worksheet>
</file>

<file path=xl/worksheets/sheet18.xml><?xml version="1.0" encoding="utf-8"?>
<worksheet xmlns="http://schemas.openxmlformats.org/spreadsheetml/2006/main" xmlns:r="http://schemas.openxmlformats.org/officeDocument/2006/relationships">
  <sheetPr>
    <pageSetUpPr fitToPage="1"/>
  </sheetPr>
  <dimension ref="A1:J39"/>
  <sheetViews>
    <sheetView showGridLines="0" zoomScalePageLayoutView="0" workbookViewId="0" topLeftCell="A16">
      <selection activeCell="E39" sqref="E39"/>
    </sheetView>
  </sheetViews>
  <sheetFormatPr defaultColWidth="9.140625" defaultRowHeight="12.75"/>
  <cols>
    <col min="1" max="5" width="9.7109375" style="0" customWidth="1"/>
    <col min="6" max="6" width="8.7109375" style="0" customWidth="1"/>
    <col min="7" max="8" width="9.7109375" style="0" customWidth="1"/>
    <col min="9" max="9" width="10.7109375" style="0" customWidth="1"/>
    <col min="10" max="10" width="10.57421875" style="0" customWidth="1"/>
  </cols>
  <sheetData>
    <row r="1" spans="1:10" ht="18">
      <c r="A1" s="202" t="s">
        <v>544</v>
      </c>
      <c r="B1" s="203"/>
      <c r="C1" s="203"/>
      <c r="D1" s="203"/>
      <c r="E1" s="204"/>
      <c r="F1" s="203" t="s">
        <v>230</v>
      </c>
      <c r="G1" s="204"/>
      <c r="H1" s="204"/>
      <c r="I1" s="203"/>
      <c r="J1" s="48"/>
    </row>
    <row r="2" spans="1:10" ht="9.75" customHeight="1">
      <c r="A2" s="204"/>
      <c r="B2" s="204"/>
      <c r="C2" s="204"/>
      <c r="D2" s="204"/>
      <c r="E2" s="204"/>
      <c r="F2" s="204"/>
      <c r="G2" s="204"/>
      <c r="H2" s="204"/>
      <c r="I2" s="204"/>
      <c r="J2" s="48"/>
    </row>
    <row r="3" spans="1:10" ht="20.25">
      <c r="A3" s="205" t="s">
        <v>545</v>
      </c>
      <c r="B3" s="90"/>
      <c r="C3" s="204"/>
      <c r="D3" s="204"/>
      <c r="E3" s="204"/>
      <c r="F3" s="204"/>
      <c r="G3" s="204"/>
      <c r="H3" s="204"/>
      <c r="I3" s="204"/>
      <c r="J3" s="48"/>
    </row>
    <row r="4" spans="1:10" ht="15">
      <c r="A4" s="204"/>
      <c r="B4" s="204"/>
      <c r="C4" s="204"/>
      <c r="D4" s="204"/>
      <c r="E4" s="204"/>
      <c r="F4" s="204"/>
      <c r="G4" s="204"/>
      <c r="H4" s="204"/>
      <c r="I4" s="204"/>
      <c r="J4" s="48"/>
    </row>
    <row r="5" spans="1:10" ht="20.25">
      <c r="A5" s="130">
        <f>Cover!$D$20</f>
        <v>0</v>
      </c>
      <c r="B5" s="130"/>
      <c r="C5" s="130"/>
      <c r="D5" s="130"/>
      <c r="E5" s="130"/>
      <c r="F5" s="130"/>
      <c r="G5" s="130"/>
      <c r="H5" s="130"/>
      <c r="I5" s="130"/>
      <c r="J5" s="125"/>
    </row>
    <row r="6" spans="1:10" ht="20.25">
      <c r="A6" s="90"/>
      <c r="B6" s="90"/>
      <c r="C6" s="90"/>
      <c r="D6" s="90"/>
      <c r="E6" s="90"/>
      <c r="F6" s="90"/>
      <c r="G6" s="90"/>
      <c r="H6" s="90"/>
      <c r="I6" s="90"/>
      <c r="J6" s="93"/>
    </row>
    <row r="7" spans="1:9" ht="20.25">
      <c r="A7" s="200" t="str">
        <f>Cover!$A$17</f>
        <v>USE ARROW TO THE RIGHT TO SELECT</v>
      </c>
      <c r="B7" s="130"/>
      <c r="C7" s="130"/>
      <c r="D7" s="130"/>
      <c r="E7" s="130"/>
      <c r="F7" s="130"/>
      <c r="G7" s="130"/>
      <c r="H7" s="130"/>
      <c r="I7" s="130"/>
    </row>
    <row r="8" spans="1:10" ht="15">
      <c r="A8" s="204"/>
      <c r="B8" s="204"/>
      <c r="C8" s="204"/>
      <c r="D8" s="204"/>
      <c r="E8" s="204"/>
      <c r="F8" s="204"/>
      <c r="G8" s="204"/>
      <c r="H8" s="204"/>
      <c r="I8" s="204"/>
      <c r="J8" s="48"/>
    </row>
    <row r="9" spans="1:10" ht="15">
      <c r="A9" s="90"/>
      <c r="B9" s="206"/>
      <c r="C9" s="206"/>
      <c r="D9" s="206"/>
      <c r="E9" s="206"/>
      <c r="F9" s="206"/>
      <c r="G9" s="206"/>
      <c r="H9" s="206"/>
      <c r="I9" s="206"/>
      <c r="J9" s="94"/>
    </row>
    <row r="10" spans="1:10" ht="21.75" customHeight="1">
      <c r="A10" s="780" t="s">
        <v>551</v>
      </c>
      <c r="B10" s="780"/>
      <c r="C10" s="780"/>
      <c r="D10" s="780"/>
      <c r="E10" s="780"/>
      <c r="F10" s="780"/>
      <c r="G10" s="780"/>
      <c r="H10" s="780"/>
      <c r="I10" s="780"/>
      <c r="J10" s="94"/>
    </row>
    <row r="11" spans="1:10" ht="19.5" customHeight="1">
      <c r="A11" s="204"/>
      <c r="B11" s="204"/>
      <c r="C11" s="204"/>
      <c r="D11" s="204"/>
      <c r="E11" s="204"/>
      <c r="F11" s="204"/>
      <c r="G11" s="204"/>
      <c r="H11" s="204"/>
      <c r="I11" s="204"/>
      <c r="J11" s="48"/>
    </row>
    <row r="12" spans="1:10" ht="24" customHeight="1">
      <c r="A12" s="90"/>
      <c r="B12" s="207"/>
      <c r="C12" s="207"/>
      <c r="D12" s="207"/>
      <c r="E12" s="207"/>
      <c r="F12" s="207"/>
      <c r="G12" s="207"/>
      <c r="H12" s="207"/>
      <c r="I12" s="207"/>
      <c r="J12" s="95"/>
    </row>
    <row r="13" spans="1:10" ht="19.5" customHeight="1">
      <c r="A13" s="204"/>
      <c r="B13" s="204"/>
      <c r="C13" s="204"/>
      <c r="D13" s="204"/>
      <c r="E13" s="204"/>
      <c r="F13" s="204"/>
      <c r="G13" s="204"/>
      <c r="H13" s="204"/>
      <c r="I13" s="204"/>
      <c r="J13" s="48"/>
    </row>
    <row r="14" spans="1:10" ht="19.5" customHeight="1">
      <c r="A14" s="204"/>
      <c r="B14" s="204"/>
      <c r="C14" s="204"/>
      <c r="D14" s="204"/>
      <c r="E14" s="204"/>
      <c r="F14" s="204"/>
      <c r="G14" s="204"/>
      <c r="H14" s="204"/>
      <c r="I14" s="204"/>
      <c r="J14" s="48"/>
    </row>
    <row r="15" spans="1:10" ht="19.5" customHeight="1">
      <c r="A15" s="204"/>
      <c r="B15" s="204"/>
      <c r="C15" s="204"/>
      <c r="D15" s="204"/>
      <c r="E15" s="204"/>
      <c r="F15" s="204"/>
      <c r="G15" s="204"/>
      <c r="H15" s="204"/>
      <c r="I15" s="204"/>
      <c r="J15" s="48"/>
    </row>
    <row r="16" spans="1:10" ht="19.5" customHeight="1">
      <c r="A16" s="204"/>
      <c r="B16" s="204"/>
      <c r="C16" s="204"/>
      <c r="D16" s="204"/>
      <c r="E16" s="204"/>
      <c r="F16" s="204"/>
      <c r="G16" s="204"/>
      <c r="H16" s="204"/>
      <c r="I16" s="204"/>
      <c r="J16" s="48"/>
    </row>
    <row r="17" spans="1:10" ht="19.5" customHeight="1">
      <c r="A17" s="204"/>
      <c r="B17" s="204"/>
      <c r="C17" s="204"/>
      <c r="D17" s="204"/>
      <c r="E17" s="204"/>
      <c r="F17" s="204"/>
      <c r="G17" s="204"/>
      <c r="H17" s="204"/>
      <c r="I17" s="204"/>
      <c r="J17" s="48"/>
    </row>
    <row r="18" spans="1:10" ht="19.5" customHeight="1">
      <c r="A18" s="204"/>
      <c r="B18" s="204"/>
      <c r="C18" s="204"/>
      <c r="D18" s="204"/>
      <c r="E18" s="204"/>
      <c r="F18" s="204"/>
      <c r="G18" s="204"/>
      <c r="H18" s="204"/>
      <c r="I18" s="204"/>
      <c r="J18" s="48"/>
    </row>
    <row r="19" spans="1:10" ht="19.5" customHeight="1">
      <c r="A19" s="206" t="s">
        <v>547</v>
      </c>
      <c r="B19" s="206"/>
      <c r="C19" s="206"/>
      <c r="D19" s="206"/>
      <c r="E19" s="206"/>
      <c r="F19" s="206"/>
      <c r="G19" s="206"/>
      <c r="H19" s="206"/>
      <c r="I19" s="206"/>
      <c r="J19" s="48"/>
    </row>
    <row r="20" spans="1:10" ht="19.5" customHeight="1">
      <c r="A20" s="204"/>
      <c r="B20" s="204"/>
      <c r="C20" s="204"/>
      <c r="D20" s="204"/>
      <c r="E20" s="204"/>
      <c r="F20" s="204"/>
      <c r="G20" s="204"/>
      <c r="H20" s="204"/>
      <c r="I20" s="204"/>
      <c r="J20" s="48"/>
    </row>
    <row r="21" spans="1:10" ht="19.5" customHeight="1">
      <c r="A21" s="204"/>
      <c r="B21" s="204"/>
      <c r="C21" s="204"/>
      <c r="D21" s="204"/>
      <c r="E21" s="204"/>
      <c r="F21" s="204"/>
      <c r="G21" s="204"/>
      <c r="H21" s="204"/>
      <c r="I21" s="204"/>
      <c r="J21" s="48"/>
    </row>
    <row r="22" spans="1:10" ht="19.5" customHeight="1">
      <c r="A22" s="204"/>
      <c r="B22" s="204"/>
      <c r="C22" s="204"/>
      <c r="D22" s="204"/>
      <c r="E22" s="204"/>
      <c r="F22" s="204"/>
      <c r="G22" s="204"/>
      <c r="H22" s="204"/>
      <c r="I22" s="204"/>
      <c r="J22" s="48"/>
    </row>
    <row r="23" spans="1:10" ht="19.5" customHeight="1">
      <c r="A23" s="90"/>
      <c r="B23" s="90"/>
      <c r="C23" s="90"/>
      <c r="D23" s="90"/>
      <c r="E23" s="90"/>
      <c r="F23" s="90"/>
      <c r="G23" s="90"/>
      <c r="H23" s="90"/>
      <c r="I23" s="90"/>
      <c r="J23" s="94"/>
    </row>
    <row r="24" spans="1:10" ht="19.5" customHeight="1">
      <c r="A24" s="204"/>
      <c r="B24" s="204"/>
      <c r="C24" s="204"/>
      <c r="D24" s="204"/>
      <c r="E24" s="204"/>
      <c r="F24" s="204"/>
      <c r="G24" s="204"/>
      <c r="H24" s="204"/>
      <c r="I24" s="204"/>
      <c r="J24" s="48"/>
    </row>
    <row r="25" spans="1:10" ht="19.5" customHeight="1">
      <c r="A25" s="204"/>
      <c r="B25" s="204"/>
      <c r="C25" s="204"/>
      <c r="D25" s="204"/>
      <c r="E25" s="204"/>
      <c r="F25" s="204"/>
      <c r="G25" s="204"/>
      <c r="H25" s="204"/>
      <c r="I25" s="204"/>
      <c r="J25" s="48"/>
    </row>
    <row r="26" spans="1:10" ht="19.5" customHeight="1">
      <c r="A26" s="204"/>
      <c r="B26" s="204"/>
      <c r="C26" s="204"/>
      <c r="D26" s="204"/>
      <c r="E26" s="204"/>
      <c r="F26" s="204"/>
      <c r="G26" s="204"/>
      <c r="H26" s="204"/>
      <c r="I26" s="204"/>
      <c r="J26" s="48"/>
    </row>
    <row r="27" spans="1:10" ht="19.5" customHeight="1">
      <c r="A27" s="204"/>
      <c r="B27" s="204"/>
      <c r="C27" s="204"/>
      <c r="D27" s="204"/>
      <c r="E27" s="204"/>
      <c r="F27" s="204"/>
      <c r="G27" s="204"/>
      <c r="H27" s="204"/>
      <c r="I27" s="204"/>
      <c r="J27" s="48"/>
    </row>
    <row r="28" spans="1:10" ht="19.5" customHeight="1">
      <c r="A28" s="204"/>
      <c r="B28" s="204"/>
      <c r="C28" s="204"/>
      <c r="D28" s="204"/>
      <c r="E28" s="204"/>
      <c r="F28" s="204"/>
      <c r="G28" s="204"/>
      <c r="H28" s="204"/>
      <c r="I28" s="204"/>
      <c r="J28" s="48"/>
    </row>
    <row r="29" spans="1:10" ht="19.5" customHeight="1">
      <c r="A29" s="204"/>
      <c r="B29" s="204"/>
      <c r="C29" s="204"/>
      <c r="D29" s="204"/>
      <c r="E29" s="204"/>
      <c r="F29" s="204"/>
      <c r="G29" s="204"/>
      <c r="H29" s="204"/>
      <c r="I29" s="204"/>
      <c r="J29" s="48"/>
    </row>
    <row r="30" spans="1:10" ht="19.5" customHeight="1">
      <c r="A30" s="204"/>
      <c r="B30" s="204"/>
      <c r="C30" s="204"/>
      <c r="D30" s="204"/>
      <c r="E30" s="204"/>
      <c r="F30" s="204"/>
      <c r="G30" s="204"/>
      <c r="H30" s="204"/>
      <c r="I30" s="204"/>
      <c r="J30" s="48"/>
    </row>
    <row r="31" spans="1:10" ht="19.5" customHeight="1">
      <c r="A31" s="204"/>
      <c r="B31" s="204"/>
      <c r="C31" s="204"/>
      <c r="D31" s="204"/>
      <c r="E31" s="204"/>
      <c r="F31" s="204"/>
      <c r="G31" s="204"/>
      <c r="H31" s="204"/>
      <c r="I31" s="204"/>
      <c r="J31" s="48"/>
    </row>
    <row r="32" spans="1:10" ht="19.5" customHeight="1">
      <c r="A32" s="204"/>
      <c r="B32" s="204"/>
      <c r="C32" s="204"/>
      <c r="D32" s="204"/>
      <c r="E32" s="204"/>
      <c r="F32" s="204"/>
      <c r="G32" s="204"/>
      <c r="H32" s="204"/>
      <c r="I32" s="204"/>
      <c r="J32" s="48"/>
    </row>
    <row r="33" spans="1:10" ht="19.5" customHeight="1">
      <c r="A33" s="204"/>
      <c r="B33" s="204"/>
      <c r="C33" s="204"/>
      <c r="D33" s="204"/>
      <c r="E33" s="204"/>
      <c r="F33" s="204"/>
      <c r="G33" s="204"/>
      <c r="H33" s="204"/>
      <c r="I33" s="204"/>
      <c r="J33" s="48"/>
    </row>
    <row r="34" spans="1:10" ht="19.5" customHeight="1">
      <c r="A34" s="204"/>
      <c r="B34" s="204"/>
      <c r="C34" s="204"/>
      <c r="D34" s="204"/>
      <c r="E34" s="204"/>
      <c r="F34" s="204"/>
      <c r="G34" s="204"/>
      <c r="H34" s="204"/>
      <c r="I34" s="204"/>
      <c r="J34" s="48"/>
    </row>
    <row r="35" spans="1:10" ht="19.5" customHeight="1">
      <c r="A35" s="204"/>
      <c r="B35" s="204"/>
      <c r="C35" s="204"/>
      <c r="D35" s="204"/>
      <c r="E35" s="204"/>
      <c r="F35" s="204"/>
      <c r="G35" s="204"/>
      <c r="H35" s="204"/>
      <c r="I35" s="204"/>
      <c r="J35" s="48"/>
    </row>
    <row r="36" spans="1:10" ht="19.5" customHeight="1">
      <c r="A36" s="204"/>
      <c r="B36" s="204"/>
      <c r="C36" s="204"/>
      <c r="D36" s="204"/>
      <c r="E36" s="204"/>
      <c r="F36" s="204"/>
      <c r="G36" s="204"/>
      <c r="H36" s="204"/>
      <c r="I36" s="204"/>
      <c r="J36" s="48"/>
    </row>
    <row r="37" spans="1:9" ht="15">
      <c r="A37" s="126" t="str">
        <f>Cover!$A$59</f>
        <v>      Our House Enterprises</v>
      </c>
      <c r="B37" s="126"/>
      <c r="C37" s="206"/>
      <c r="D37" s="206"/>
      <c r="E37" s="206"/>
      <c r="F37" s="206"/>
      <c r="G37" s="90"/>
      <c r="H37" s="127" t="str">
        <f>Cover!$K$59</f>
        <v>(  )</v>
      </c>
      <c r="I37" s="779">
        <f ca="1">NOW()</f>
        <v>41214.83032094908</v>
      </c>
    </row>
    <row r="38" spans="2:10" ht="15">
      <c r="B38" s="94"/>
      <c r="C38" s="94"/>
      <c r="D38" s="94"/>
      <c r="E38" s="94"/>
      <c r="F38" s="94"/>
      <c r="G38" s="94"/>
      <c r="H38" s="94"/>
      <c r="I38" s="94"/>
      <c r="J38" s="94"/>
    </row>
    <row r="39" ht="12.75">
      <c r="E39" s="53"/>
    </row>
  </sheetData>
  <sheetProtection password="E1BE" sheet="1" objects="1" scenarios="1" selectLockedCells="1"/>
  <printOptions/>
  <pageMargins left="0.75" right="0.75" top="0.75" bottom="0.5" header="0.5" footer="0.5"/>
  <pageSetup fitToHeight="1" fitToWidth="1" horizontalDpi="300" verticalDpi="300" orientation="portrait" r:id="rId2"/>
  <headerFooter alignWithMargins="0">
    <oddFooter>&amp;CPHOTO 5</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J39"/>
  <sheetViews>
    <sheetView showGridLines="0" zoomScalePageLayoutView="0" workbookViewId="0" topLeftCell="A13">
      <selection activeCell="E39" sqref="E39"/>
    </sheetView>
  </sheetViews>
  <sheetFormatPr defaultColWidth="9.140625" defaultRowHeight="12.75"/>
  <cols>
    <col min="1" max="5" width="9.7109375" style="0" customWidth="1"/>
    <col min="6" max="6" width="8.7109375" style="0" customWidth="1"/>
    <col min="7" max="8" width="9.7109375" style="0" customWidth="1"/>
    <col min="9" max="9" width="10.7109375" style="0" customWidth="1"/>
    <col min="10" max="10" width="10.57421875" style="0" customWidth="1"/>
  </cols>
  <sheetData>
    <row r="1" spans="1:10" ht="18">
      <c r="A1" s="202" t="s">
        <v>544</v>
      </c>
      <c r="B1" s="203"/>
      <c r="C1" s="203"/>
      <c r="D1" s="203"/>
      <c r="E1" s="204"/>
      <c r="F1" s="203" t="s">
        <v>230</v>
      </c>
      <c r="G1" s="204"/>
      <c r="H1" s="204"/>
      <c r="I1" s="203"/>
      <c r="J1" s="48"/>
    </row>
    <row r="2" spans="1:10" ht="9.75" customHeight="1">
      <c r="A2" s="204"/>
      <c r="B2" s="204"/>
      <c r="C2" s="204"/>
      <c r="D2" s="204"/>
      <c r="E2" s="204"/>
      <c r="F2" s="204"/>
      <c r="G2" s="204"/>
      <c r="H2" s="204"/>
      <c r="I2" s="204"/>
      <c r="J2" s="48"/>
    </row>
    <row r="3" spans="1:10" ht="20.25">
      <c r="A3" s="205" t="s">
        <v>545</v>
      </c>
      <c r="B3" s="90"/>
      <c r="C3" s="204"/>
      <c r="D3" s="204"/>
      <c r="E3" s="204"/>
      <c r="F3" s="204"/>
      <c r="G3" s="204"/>
      <c r="H3" s="204"/>
      <c r="I3" s="204"/>
      <c r="J3" s="48"/>
    </row>
    <row r="4" spans="1:10" ht="15">
      <c r="A4" s="204"/>
      <c r="B4" s="204"/>
      <c r="C4" s="204"/>
      <c r="D4" s="204"/>
      <c r="E4" s="204"/>
      <c r="F4" s="204"/>
      <c r="G4" s="204"/>
      <c r="H4" s="204"/>
      <c r="I4" s="204"/>
      <c r="J4" s="48"/>
    </row>
    <row r="5" spans="1:10" ht="20.25">
      <c r="A5" s="130">
        <f>Cover!$D$20</f>
        <v>0</v>
      </c>
      <c r="B5" s="130"/>
      <c r="C5" s="130"/>
      <c r="D5" s="130"/>
      <c r="E5" s="130"/>
      <c r="F5" s="130"/>
      <c r="G5" s="130"/>
      <c r="H5" s="130"/>
      <c r="I5" s="130"/>
      <c r="J5" s="125"/>
    </row>
    <row r="6" spans="1:10" ht="20.25">
      <c r="A6" s="90"/>
      <c r="B6" s="90"/>
      <c r="C6" s="90"/>
      <c r="D6" s="90"/>
      <c r="E6" s="90"/>
      <c r="F6" s="90"/>
      <c r="G6" s="90"/>
      <c r="H6" s="90"/>
      <c r="I6" s="90"/>
      <c r="J6" s="93"/>
    </row>
    <row r="7" spans="1:9" ht="20.25">
      <c r="A7" s="200" t="str">
        <f>Cover!$A$17</f>
        <v>USE ARROW TO THE RIGHT TO SELECT</v>
      </c>
      <c r="B7" s="130"/>
      <c r="C7" s="130"/>
      <c r="D7" s="130"/>
      <c r="E7" s="130"/>
      <c r="F7" s="130"/>
      <c r="G7" s="130"/>
      <c r="H7" s="130"/>
      <c r="I7" s="130"/>
    </row>
    <row r="8" spans="1:10" ht="15">
      <c r="A8" s="204"/>
      <c r="B8" s="204"/>
      <c r="C8" s="204"/>
      <c r="D8" s="204"/>
      <c r="E8" s="204"/>
      <c r="F8" s="204"/>
      <c r="G8" s="204"/>
      <c r="H8" s="204"/>
      <c r="I8" s="204"/>
      <c r="J8" s="48"/>
    </row>
    <row r="9" spans="1:10" ht="15">
      <c r="A9" s="90"/>
      <c r="B9" s="206"/>
      <c r="C9" s="206"/>
      <c r="D9" s="206"/>
      <c r="E9" s="206"/>
      <c r="F9" s="206"/>
      <c r="G9" s="206"/>
      <c r="H9" s="206"/>
      <c r="I9" s="206"/>
      <c r="J9" s="94"/>
    </row>
    <row r="10" spans="1:10" ht="21.75" customHeight="1">
      <c r="A10" s="780" t="s">
        <v>552</v>
      </c>
      <c r="B10" s="780"/>
      <c r="C10" s="780"/>
      <c r="D10" s="780"/>
      <c r="E10" s="780"/>
      <c r="F10" s="780"/>
      <c r="G10" s="780"/>
      <c r="H10" s="780"/>
      <c r="I10" s="780"/>
      <c r="J10" s="94"/>
    </row>
    <row r="11" spans="1:10" ht="19.5" customHeight="1">
      <c r="A11" s="204"/>
      <c r="B11" s="204"/>
      <c r="C11" s="204"/>
      <c r="D11" s="204"/>
      <c r="E11" s="204"/>
      <c r="F11" s="204"/>
      <c r="G11" s="204"/>
      <c r="H11" s="204"/>
      <c r="I11" s="204"/>
      <c r="J11" s="48"/>
    </row>
    <row r="12" spans="1:10" ht="24" customHeight="1">
      <c r="A12" s="90"/>
      <c r="B12" s="207"/>
      <c r="C12" s="207"/>
      <c r="D12" s="207"/>
      <c r="E12" s="207"/>
      <c r="F12" s="207"/>
      <c r="G12" s="207"/>
      <c r="H12" s="207"/>
      <c r="I12" s="207"/>
      <c r="J12" s="95"/>
    </row>
    <row r="13" spans="1:10" ht="19.5" customHeight="1">
      <c r="A13" s="204"/>
      <c r="B13" s="204"/>
      <c r="C13" s="204"/>
      <c r="D13" s="204"/>
      <c r="E13" s="204"/>
      <c r="F13" s="204"/>
      <c r="G13" s="204"/>
      <c r="H13" s="204"/>
      <c r="I13" s="204"/>
      <c r="J13" s="48"/>
    </row>
    <row r="14" spans="1:10" ht="19.5" customHeight="1">
      <c r="A14" s="204"/>
      <c r="B14" s="204"/>
      <c r="C14" s="204"/>
      <c r="D14" s="204"/>
      <c r="E14" s="204"/>
      <c r="F14" s="204"/>
      <c r="G14" s="204"/>
      <c r="H14" s="204"/>
      <c r="I14" s="204"/>
      <c r="J14" s="48"/>
    </row>
    <row r="15" spans="1:10" ht="19.5" customHeight="1">
      <c r="A15" s="204"/>
      <c r="B15" s="204"/>
      <c r="C15" s="204"/>
      <c r="D15" s="204"/>
      <c r="E15" s="204"/>
      <c r="F15" s="204"/>
      <c r="G15" s="204"/>
      <c r="H15" s="204"/>
      <c r="I15" s="204"/>
      <c r="J15" s="48"/>
    </row>
    <row r="16" spans="1:10" ht="19.5" customHeight="1">
      <c r="A16" s="204"/>
      <c r="B16" s="204"/>
      <c r="C16" s="204"/>
      <c r="D16" s="204"/>
      <c r="E16" s="204"/>
      <c r="F16" s="204"/>
      <c r="G16" s="204"/>
      <c r="H16" s="204"/>
      <c r="I16" s="204"/>
      <c r="J16" s="48"/>
    </row>
    <row r="17" spans="1:10" ht="19.5" customHeight="1">
      <c r="A17" s="204"/>
      <c r="B17" s="204"/>
      <c r="C17" s="204"/>
      <c r="D17" s="204"/>
      <c r="E17" s="204"/>
      <c r="F17" s="204"/>
      <c r="G17" s="204"/>
      <c r="H17" s="204"/>
      <c r="I17" s="204"/>
      <c r="J17" s="48"/>
    </row>
    <row r="18" spans="1:10" ht="19.5" customHeight="1">
      <c r="A18" s="204"/>
      <c r="B18" s="204"/>
      <c r="C18" s="204"/>
      <c r="D18" s="204"/>
      <c r="E18" s="204"/>
      <c r="F18" s="204"/>
      <c r="G18" s="204"/>
      <c r="H18" s="204"/>
      <c r="I18" s="204"/>
      <c r="J18" s="48"/>
    </row>
    <row r="19" spans="1:10" ht="19.5" customHeight="1">
      <c r="A19" s="206" t="s">
        <v>547</v>
      </c>
      <c r="B19" s="206"/>
      <c r="C19" s="206"/>
      <c r="D19" s="206"/>
      <c r="E19" s="206"/>
      <c r="F19" s="206"/>
      <c r="G19" s="206"/>
      <c r="H19" s="206"/>
      <c r="I19" s="206"/>
      <c r="J19" s="48"/>
    </row>
    <row r="20" spans="1:10" ht="19.5" customHeight="1">
      <c r="A20" s="204"/>
      <c r="B20" s="204"/>
      <c r="C20" s="204"/>
      <c r="D20" s="204"/>
      <c r="E20" s="204"/>
      <c r="F20" s="204"/>
      <c r="G20" s="204"/>
      <c r="H20" s="204"/>
      <c r="I20" s="204"/>
      <c r="J20" s="48"/>
    </row>
    <row r="21" spans="1:10" ht="19.5" customHeight="1">
      <c r="A21" s="204"/>
      <c r="B21" s="204"/>
      <c r="C21" s="204"/>
      <c r="D21" s="204"/>
      <c r="E21" s="204"/>
      <c r="F21" s="204"/>
      <c r="G21" s="204"/>
      <c r="H21" s="204"/>
      <c r="I21" s="204"/>
      <c r="J21" s="48"/>
    </row>
    <row r="22" spans="1:10" ht="19.5" customHeight="1">
      <c r="A22" s="204"/>
      <c r="B22" s="204"/>
      <c r="C22" s="204"/>
      <c r="D22" s="204"/>
      <c r="E22" s="204"/>
      <c r="F22" s="204"/>
      <c r="G22" s="204"/>
      <c r="H22" s="204"/>
      <c r="I22" s="204"/>
      <c r="J22" s="48"/>
    </row>
    <row r="23" spans="1:10" ht="19.5" customHeight="1">
      <c r="A23" s="90"/>
      <c r="B23" s="90"/>
      <c r="C23" s="90"/>
      <c r="D23" s="90"/>
      <c r="E23" s="90"/>
      <c r="F23" s="90"/>
      <c r="G23" s="90"/>
      <c r="H23" s="90"/>
      <c r="I23" s="90"/>
      <c r="J23" s="94"/>
    </row>
    <row r="24" spans="1:10" ht="19.5" customHeight="1">
      <c r="A24" s="204"/>
      <c r="B24" s="204"/>
      <c r="C24" s="204"/>
      <c r="D24" s="204"/>
      <c r="E24" s="204"/>
      <c r="F24" s="204"/>
      <c r="G24" s="204"/>
      <c r="H24" s="204"/>
      <c r="I24" s="204"/>
      <c r="J24" s="48"/>
    </row>
    <row r="25" spans="1:10" ht="19.5" customHeight="1">
      <c r="A25" s="204"/>
      <c r="B25" s="204"/>
      <c r="C25" s="204"/>
      <c r="D25" s="204"/>
      <c r="E25" s="204"/>
      <c r="F25" s="204"/>
      <c r="G25" s="204"/>
      <c r="H25" s="204"/>
      <c r="I25" s="204"/>
      <c r="J25" s="48"/>
    </row>
    <row r="26" spans="1:10" ht="19.5" customHeight="1">
      <c r="A26" s="204"/>
      <c r="B26" s="204"/>
      <c r="C26" s="204"/>
      <c r="D26" s="204"/>
      <c r="E26" s="204"/>
      <c r="F26" s="204"/>
      <c r="G26" s="204"/>
      <c r="H26" s="204"/>
      <c r="I26" s="204"/>
      <c r="J26" s="48"/>
    </row>
    <row r="27" spans="1:10" ht="19.5" customHeight="1">
      <c r="A27" s="204"/>
      <c r="B27" s="204"/>
      <c r="C27" s="204"/>
      <c r="D27" s="204"/>
      <c r="E27" s="204"/>
      <c r="F27" s="204"/>
      <c r="G27" s="204"/>
      <c r="H27" s="204"/>
      <c r="I27" s="204"/>
      <c r="J27" s="48"/>
    </row>
    <row r="28" spans="1:10" ht="19.5" customHeight="1">
      <c r="A28" s="204"/>
      <c r="B28" s="204"/>
      <c r="C28" s="204"/>
      <c r="D28" s="204"/>
      <c r="E28" s="204"/>
      <c r="F28" s="204"/>
      <c r="G28" s="204"/>
      <c r="H28" s="204"/>
      <c r="I28" s="204"/>
      <c r="J28" s="48"/>
    </row>
    <row r="29" spans="1:10" ht="19.5" customHeight="1">
      <c r="A29" s="204"/>
      <c r="B29" s="204"/>
      <c r="C29" s="204"/>
      <c r="D29" s="204"/>
      <c r="E29" s="204"/>
      <c r="F29" s="204"/>
      <c r="G29" s="204"/>
      <c r="H29" s="204"/>
      <c r="I29" s="204"/>
      <c r="J29" s="48"/>
    </row>
    <row r="30" spans="1:10" ht="19.5" customHeight="1">
      <c r="A30" s="204"/>
      <c r="B30" s="204"/>
      <c r="C30" s="204"/>
      <c r="D30" s="204"/>
      <c r="E30" s="204"/>
      <c r="F30" s="204"/>
      <c r="G30" s="204"/>
      <c r="H30" s="204"/>
      <c r="I30" s="204"/>
      <c r="J30" s="48"/>
    </row>
    <row r="31" spans="1:10" ht="19.5" customHeight="1">
      <c r="A31" s="204"/>
      <c r="B31" s="204"/>
      <c r="C31" s="204"/>
      <c r="D31" s="204"/>
      <c r="E31" s="204"/>
      <c r="F31" s="204"/>
      <c r="G31" s="204"/>
      <c r="H31" s="204"/>
      <c r="I31" s="204"/>
      <c r="J31" s="48"/>
    </row>
    <row r="32" spans="1:10" ht="19.5" customHeight="1">
      <c r="A32" s="204"/>
      <c r="B32" s="204"/>
      <c r="C32" s="204"/>
      <c r="D32" s="204"/>
      <c r="E32" s="204"/>
      <c r="F32" s="204"/>
      <c r="G32" s="204"/>
      <c r="H32" s="204"/>
      <c r="I32" s="204"/>
      <c r="J32" s="48"/>
    </row>
    <row r="33" spans="1:10" ht="19.5" customHeight="1">
      <c r="A33" s="204"/>
      <c r="B33" s="204"/>
      <c r="C33" s="204"/>
      <c r="D33" s="204"/>
      <c r="E33" s="204"/>
      <c r="F33" s="204"/>
      <c r="G33" s="204"/>
      <c r="H33" s="204"/>
      <c r="I33" s="204"/>
      <c r="J33" s="48"/>
    </row>
    <row r="34" spans="1:10" ht="19.5" customHeight="1">
      <c r="A34" s="204"/>
      <c r="B34" s="204"/>
      <c r="C34" s="204"/>
      <c r="D34" s="204"/>
      <c r="E34" s="204"/>
      <c r="F34" s="204"/>
      <c r="G34" s="204"/>
      <c r="H34" s="204"/>
      <c r="I34" s="204"/>
      <c r="J34" s="48"/>
    </row>
    <row r="35" spans="1:10" ht="19.5" customHeight="1">
      <c r="A35" s="204"/>
      <c r="B35" s="204"/>
      <c r="C35" s="204"/>
      <c r="D35" s="204"/>
      <c r="E35" s="204"/>
      <c r="F35" s="204"/>
      <c r="G35" s="204"/>
      <c r="H35" s="204"/>
      <c r="I35" s="204"/>
      <c r="J35" s="48"/>
    </row>
    <row r="36" spans="1:10" ht="19.5" customHeight="1">
      <c r="A36" s="204"/>
      <c r="B36" s="204"/>
      <c r="C36" s="204"/>
      <c r="D36" s="204"/>
      <c r="E36" s="204"/>
      <c r="F36" s="204"/>
      <c r="G36" s="204"/>
      <c r="H36" s="204"/>
      <c r="I36" s="204"/>
      <c r="J36" s="48"/>
    </row>
    <row r="37" spans="1:9" ht="15">
      <c r="A37" s="126" t="str">
        <f>Cover!$A$59</f>
        <v>      Our House Enterprises</v>
      </c>
      <c r="B37" s="126"/>
      <c r="C37" s="206"/>
      <c r="D37" s="206"/>
      <c r="E37" s="206"/>
      <c r="F37" s="206"/>
      <c r="G37" s="90"/>
      <c r="H37" s="127" t="str">
        <f>Cover!$K$59</f>
        <v>(  )</v>
      </c>
      <c r="I37" s="779">
        <f ca="1">NOW()</f>
        <v>41214.83032094908</v>
      </c>
    </row>
    <row r="38" spans="2:10" ht="15">
      <c r="B38" s="94"/>
      <c r="C38" s="94"/>
      <c r="D38" s="94"/>
      <c r="E38" s="94"/>
      <c r="F38" s="94"/>
      <c r="G38" s="94"/>
      <c r="H38" s="94"/>
      <c r="I38" s="94"/>
      <c r="J38" s="94"/>
    </row>
    <row r="39" ht="12.75">
      <c r="E39" s="53"/>
    </row>
  </sheetData>
  <sheetProtection password="E1BE" sheet="1" objects="1" scenarios="1" selectLockedCells="1"/>
  <printOptions/>
  <pageMargins left="0.75" right="0.75" top="0.75" bottom="0.5" header="0.5" footer="0.5"/>
  <pageSetup fitToHeight="1" fitToWidth="1" horizontalDpi="300" verticalDpi="300" orientation="portrait" r:id="rId2"/>
  <headerFooter alignWithMargins="0">
    <oddFooter>&amp;CPHOTO 6</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AE227"/>
  <sheetViews>
    <sheetView showGridLines="0" showZeros="0" zoomScalePageLayoutView="0" workbookViewId="0" topLeftCell="A1">
      <selection activeCell="M37" sqref="M37"/>
    </sheetView>
  </sheetViews>
  <sheetFormatPr defaultColWidth="9.140625" defaultRowHeight="12.75"/>
  <cols>
    <col min="1" max="1" width="2.00390625" style="4" customWidth="1"/>
    <col min="2" max="2" width="4.7109375" style="4" customWidth="1"/>
    <col min="3" max="3" width="6.28125" style="4" customWidth="1"/>
    <col min="4" max="4" width="4.421875" style="4" customWidth="1"/>
    <col min="5" max="5" width="8.7109375" style="4" customWidth="1"/>
    <col min="6" max="6" width="10.7109375" style="4" customWidth="1"/>
    <col min="7" max="7" width="7.7109375" style="4" customWidth="1"/>
    <col min="8" max="8" width="7.140625" style="4" customWidth="1"/>
    <col min="9" max="9" width="9.7109375" style="4" customWidth="1"/>
    <col min="10" max="10" width="11.140625" style="4" customWidth="1"/>
    <col min="11" max="11" width="10.28125" style="4" customWidth="1"/>
    <col min="12" max="12" width="5.421875" style="4" customWidth="1"/>
    <col min="13" max="13" width="10.00390625" style="4" customWidth="1"/>
    <col min="14" max="16" width="10.7109375" style="4" customWidth="1"/>
    <col min="17" max="17" width="10.7109375" style="4" hidden="1" customWidth="1"/>
    <col min="18" max="19" width="9.140625" style="0" hidden="1" customWidth="1"/>
    <col min="20" max="20" width="38.57421875" style="0" hidden="1" customWidth="1"/>
    <col min="21" max="26" width="9.140625" style="4" hidden="1" customWidth="1"/>
    <col min="27" max="27" width="23.57421875" style="4" hidden="1" customWidth="1"/>
    <col min="28" max="28" width="13.00390625" style="4" hidden="1" customWidth="1"/>
    <col min="29" max="33" width="9.140625" style="4" hidden="1" customWidth="1"/>
    <col min="34" max="34" width="0" style="4" hidden="1" customWidth="1"/>
    <col min="35" max="16384" width="9.140625" style="4" customWidth="1"/>
  </cols>
  <sheetData>
    <row r="1" spans="1:31" ht="12.75">
      <c r="A1" s="8"/>
      <c r="N1" s="805"/>
      <c r="O1" s="805"/>
      <c r="P1" s="805"/>
      <c r="Q1" s="805"/>
      <c r="R1" s="55"/>
      <c r="S1" s="55"/>
      <c r="T1" s="55"/>
      <c r="U1" s="805"/>
      <c r="V1" s="805"/>
      <c r="W1" s="805"/>
      <c r="X1" s="805"/>
      <c r="Y1" s="805"/>
      <c r="Z1" s="805"/>
      <c r="AA1" s="805"/>
      <c r="AB1" s="805"/>
      <c r="AC1" s="805"/>
      <c r="AD1" s="805"/>
      <c r="AE1" s="805"/>
    </row>
    <row r="2" spans="14:31" ht="12.75">
      <c r="N2" s="805"/>
      <c r="O2" s="805"/>
      <c r="P2" s="805"/>
      <c r="Q2" s="805"/>
      <c r="R2" s="55"/>
      <c r="S2" s="55"/>
      <c r="T2" s="55"/>
      <c r="U2" s="805"/>
      <c r="V2" s="805"/>
      <c r="W2" s="805"/>
      <c r="X2" s="805"/>
      <c r="Y2" s="805"/>
      <c r="Z2" s="805"/>
      <c r="AA2" s="805"/>
      <c r="AB2" s="805"/>
      <c r="AC2" s="805"/>
      <c r="AD2" s="805"/>
      <c r="AE2" s="805"/>
    </row>
    <row r="3" spans="14:31" ht="12.75">
      <c r="N3" s="805"/>
      <c r="O3" s="805"/>
      <c r="P3" s="805"/>
      <c r="Q3" s="805"/>
      <c r="R3" s="55"/>
      <c r="S3" s="55"/>
      <c r="T3" s="55"/>
      <c r="U3" s="805"/>
      <c r="V3" s="805"/>
      <c r="W3" s="805"/>
      <c r="X3" s="805"/>
      <c r="Y3" s="805"/>
      <c r="Z3" s="805"/>
      <c r="AA3" s="805"/>
      <c r="AB3" s="805"/>
      <c r="AC3" s="805"/>
      <c r="AD3" s="805"/>
      <c r="AE3" s="805"/>
    </row>
    <row r="4" spans="14:31" ht="12.75">
      <c r="N4" s="805"/>
      <c r="O4" s="805"/>
      <c r="P4" s="805"/>
      <c r="Q4" s="805"/>
      <c r="R4" s="55"/>
      <c r="S4" s="55"/>
      <c r="T4" s="55"/>
      <c r="U4" s="805"/>
      <c r="V4" s="805"/>
      <c r="W4" s="805"/>
      <c r="X4" s="805"/>
      <c r="Y4" s="805"/>
      <c r="Z4" s="805"/>
      <c r="AA4" s="805"/>
      <c r="AB4" s="805"/>
      <c r="AC4" s="805"/>
      <c r="AD4" s="805"/>
      <c r="AE4" s="805"/>
    </row>
    <row r="5" spans="14:31" ht="12.75">
      <c r="N5" s="805"/>
      <c r="O5" s="805"/>
      <c r="P5" s="805"/>
      <c r="Q5" s="805"/>
      <c r="R5" s="55"/>
      <c r="S5" s="55"/>
      <c r="T5" s="55"/>
      <c r="U5" s="805"/>
      <c r="V5" s="805"/>
      <c r="W5" s="805"/>
      <c r="X5" s="805"/>
      <c r="Y5" s="805"/>
      <c r="Z5" s="805"/>
      <c r="AA5" s="805"/>
      <c r="AB5" s="805"/>
      <c r="AC5" s="805"/>
      <c r="AD5" s="805"/>
      <c r="AE5" s="805"/>
    </row>
    <row r="6" spans="14:31" ht="12.75">
      <c r="N6" s="805"/>
      <c r="O6" s="805"/>
      <c r="P6" s="805"/>
      <c r="Q6" s="805"/>
      <c r="R6" s="55"/>
      <c r="S6" s="55"/>
      <c r="T6" s="55"/>
      <c r="U6" s="805"/>
      <c r="V6" s="805"/>
      <c r="W6" s="805"/>
      <c r="X6" s="805"/>
      <c r="Y6" s="805"/>
      <c r="Z6" s="805"/>
      <c r="AA6" s="805"/>
      <c r="AB6" s="805"/>
      <c r="AC6" s="805"/>
      <c r="AD6" s="805"/>
      <c r="AE6" s="805"/>
    </row>
    <row r="7" spans="14:31" ht="12.75">
      <c r="N7" s="805"/>
      <c r="O7" s="805"/>
      <c r="P7" s="805"/>
      <c r="Q7" s="805"/>
      <c r="R7" s="55"/>
      <c r="S7" s="55"/>
      <c r="T7" s="55"/>
      <c r="U7" s="805"/>
      <c r="V7" s="805"/>
      <c r="W7" s="805"/>
      <c r="X7" s="805"/>
      <c r="Y7" s="805"/>
      <c r="Z7" s="805"/>
      <c r="AA7" s="805"/>
      <c r="AB7" s="805"/>
      <c r="AC7" s="805"/>
      <c r="AD7" s="805"/>
      <c r="AE7" s="805"/>
    </row>
    <row r="8" spans="14:31" ht="12.75">
      <c r="N8" s="805"/>
      <c r="O8" s="805"/>
      <c r="P8" s="805"/>
      <c r="Q8" s="805"/>
      <c r="R8" s="55"/>
      <c r="S8" s="55"/>
      <c r="T8" s="55"/>
      <c r="U8" s="805"/>
      <c r="V8" s="805"/>
      <c r="W8" s="805"/>
      <c r="X8" s="805"/>
      <c r="Y8" s="805"/>
      <c r="Z8" s="805"/>
      <c r="AA8" s="805"/>
      <c r="AB8" s="805"/>
      <c r="AC8" s="805"/>
      <c r="AD8" s="805"/>
      <c r="AE8" s="805"/>
    </row>
    <row r="9" spans="14:31" ht="12.75">
      <c r="N9" s="805"/>
      <c r="O9" s="805"/>
      <c r="P9" s="805"/>
      <c r="Q9" s="805"/>
      <c r="R9" s="55"/>
      <c r="S9" s="55"/>
      <c r="T9" s="55"/>
      <c r="U9" s="805"/>
      <c r="V9" s="805"/>
      <c r="W9" s="805"/>
      <c r="X9" s="805"/>
      <c r="Y9" s="805"/>
      <c r="Z9" s="805"/>
      <c r="AA9" s="805"/>
      <c r="AB9" s="805"/>
      <c r="AC9" s="805"/>
      <c r="AD9" s="805"/>
      <c r="AE9" s="805"/>
    </row>
    <row r="10" spans="14:31" ht="12.75">
      <c r="N10" s="805"/>
      <c r="O10" s="805"/>
      <c r="P10" s="805"/>
      <c r="Q10" s="805"/>
      <c r="R10" s="55"/>
      <c r="S10" s="55"/>
      <c r="T10" s="55"/>
      <c r="U10" s="805"/>
      <c r="V10" s="805"/>
      <c r="W10" s="805"/>
      <c r="X10" s="805"/>
      <c r="Y10" s="805"/>
      <c r="Z10" s="805"/>
      <c r="AA10" s="805"/>
      <c r="AB10" s="805"/>
      <c r="AC10" s="805"/>
      <c r="AD10" s="805"/>
      <c r="AE10" s="805"/>
    </row>
    <row r="11" spans="1:31" ht="18" customHeight="1">
      <c r="A11" s="11" t="s">
        <v>561</v>
      </c>
      <c r="B11" s="5"/>
      <c r="C11" s="5"/>
      <c r="D11" s="5"/>
      <c r="E11" s="5"/>
      <c r="G11" s="51" t="s">
        <v>29</v>
      </c>
      <c r="H11" s="51"/>
      <c r="I11" s="51"/>
      <c r="J11" s="6"/>
      <c r="K11" s="5"/>
      <c r="L11" s="5"/>
      <c r="M11" s="7" t="str">
        <f>W102</f>
        <v> </v>
      </c>
      <c r="N11" s="7"/>
      <c r="O11" s="7"/>
      <c r="P11" s="7"/>
      <c r="Q11" s="7"/>
      <c r="R11" s="55"/>
      <c r="S11" s="55"/>
      <c r="T11" s="55"/>
      <c r="U11" s="805"/>
      <c r="V11" s="805"/>
      <c r="W11" s="805"/>
      <c r="X11" s="805"/>
      <c r="Y11" s="805"/>
      <c r="Z11" s="805"/>
      <c r="AA11" s="805" t="s">
        <v>30</v>
      </c>
      <c r="AB11" s="805"/>
      <c r="AC11" s="805" t="s">
        <v>30</v>
      </c>
      <c r="AD11" s="805"/>
      <c r="AE11" s="805"/>
    </row>
    <row r="12" spans="2:31" ht="18" customHeight="1">
      <c r="B12" s="9"/>
      <c r="C12" s="9"/>
      <c r="D12" s="9"/>
      <c r="E12" s="9"/>
      <c r="F12" s="10"/>
      <c r="G12" s="1" t="s">
        <v>31</v>
      </c>
      <c r="H12" s="1"/>
      <c r="I12" s="1"/>
      <c r="J12" s="10"/>
      <c r="K12" s="12" t="s">
        <v>35</v>
      </c>
      <c r="L12" s="866" t="str">
        <f>W101</f>
        <v>SELECT</v>
      </c>
      <c r="M12" s="866"/>
      <c r="N12" s="811"/>
      <c r="O12" s="808"/>
      <c r="P12" s="808"/>
      <c r="Q12" s="808"/>
      <c r="R12" s="55"/>
      <c r="S12" s="55"/>
      <c r="T12" s="55"/>
      <c r="U12" s="805"/>
      <c r="V12" s="805"/>
      <c r="W12" s="805"/>
      <c r="X12" s="805"/>
      <c r="Y12" s="805"/>
      <c r="Z12" s="805"/>
      <c r="AA12" s="805"/>
      <c r="AB12" s="805"/>
      <c r="AC12" s="805"/>
      <c r="AD12" s="805"/>
      <c r="AE12" s="805"/>
    </row>
    <row r="13" spans="1:31" ht="18" customHeight="1">
      <c r="A13" s="10"/>
      <c r="B13" s="10"/>
      <c r="C13" s="10"/>
      <c r="D13" s="10"/>
      <c r="E13" s="10"/>
      <c r="F13" s="10"/>
      <c r="G13" s="10"/>
      <c r="H13" s="10"/>
      <c r="I13" s="10"/>
      <c r="J13" s="10"/>
      <c r="K13" s="12" t="s">
        <v>563</v>
      </c>
      <c r="L13" s="789" t="str">
        <f>W97</f>
        <v> </v>
      </c>
      <c r="M13" s="790"/>
      <c r="N13" s="45"/>
      <c r="O13" s="45"/>
      <c r="P13" s="45"/>
      <c r="Q13" s="45"/>
      <c r="R13" s="55"/>
      <c r="S13" s="55"/>
      <c r="T13" s="55"/>
      <c r="U13" s="805"/>
      <c r="V13" s="805"/>
      <c r="W13" s="805"/>
      <c r="X13" s="805"/>
      <c r="Y13" s="805"/>
      <c r="Z13" s="805"/>
      <c r="AA13" s="805"/>
      <c r="AB13" s="805"/>
      <c r="AC13" s="661" t="str">
        <f>IF(COUNTBLANK($M$13)=0,$AC$11,"MISSING")</f>
        <v>MISSING</v>
      </c>
      <c r="AD13" s="805"/>
      <c r="AE13" s="805"/>
    </row>
    <row r="14" spans="1:31" ht="18" customHeight="1">
      <c r="A14" s="10"/>
      <c r="B14" s="10"/>
      <c r="C14" s="10"/>
      <c r="D14" s="10"/>
      <c r="E14" s="10"/>
      <c r="F14" s="10"/>
      <c r="G14" s="10"/>
      <c r="H14" s="10"/>
      <c r="I14" s="10"/>
      <c r="J14" s="10"/>
      <c r="K14" s="14" t="s">
        <v>39</v>
      </c>
      <c r="L14" s="865"/>
      <c r="M14" s="865"/>
      <c r="N14" s="27"/>
      <c r="O14" s="27"/>
      <c r="P14" s="27"/>
      <c r="Q14" s="27"/>
      <c r="R14" s="55"/>
      <c r="S14" s="55"/>
      <c r="T14" s="55"/>
      <c r="U14" s="805"/>
      <c r="V14" s="805"/>
      <c r="W14" s="805"/>
      <c r="X14" s="805"/>
      <c r="Y14" s="805"/>
      <c r="Z14" s="805"/>
      <c r="AA14" s="805"/>
      <c r="AB14" s="805"/>
      <c r="AC14" s="661"/>
      <c r="AD14" s="805"/>
      <c r="AE14" s="805"/>
    </row>
    <row r="15" spans="1:31" ht="12.75">
      <c r="A15" s="10"/>
      <c r="B15" s="10"/>
      <c r="C15" s="10"/>
      <c r="D15" s="10"/>
      <c r="E15" s="10"/>
      <c r="F15" s="10"/>
      <c r="G15" s="10"/>
      <c r="H15" s="10"/>
      <c r="I15" s="10"/>
      <c r="J15" s="10"/>
      <c r="K15" s="15"/>
      <c r="L15" s="15"/>
      <c r="M15" s="791" t="str">
        <f>IF(COUNTBLANK($L$14)=0,$AC$11,"MISSING - Member ID#")</f>
        <v>MISSING - Member ID#</v>
      </c>
      <c r="N15" s="15"/>
      <c r="O15" s="15"/>
      <c r="P15" s="15"/>
      <c r="Q15" s="15"/>
      <c r="R15" s="55"/>
      <c r="S15" s="55"/>
      <c r="T15" s="55"/>
      <c r="U15" s="805"/>
      <c r="V15" s="805"/>
      <c r="W15" s="805"/>
      <c r="X15" s="805"/>
      <c r="Y15" s="805"/>
      <c r="Z15" s="805"/>
      <c r="AA15" s="805"/>
      <c r="AB15" s="805"/>
      <c r="AC15" s="662"/>
      <c r="AD15" s="805"/>
      <c r="AE15" s="805"/>
    </row>
    <row r="16" spans="1:31" ht="12.75">
      <c r="A16" s="10"/>
      <c r="B16" s="10"/>
      <c r="C16" s="10"/>
      <c r="D16" s="10"/>
      <c r="E16" s="10"/>
      <c r="F16" s="10"/>
      <c r="G16" s="10"/>
      <c r="H16" s="10"/>
      <c r="I16" s="10"/>
      <c r="J16" s="10"/>
      <c r="K16" s="10"/>
      <c r="L16" s="10"/>
      <c r="M16" s="791" t="str">
        <f>IF(W99=1,"MISSING - State"," ")</f>
        <v>MISSING - State</v>
      </c>
      <c r="N16" s="10"/>
      <c r="O16" s="10"/>
      <c r="P16" s="10"/>
      <c r="Q16" s="10"/>
      <c r="R16" s="55"/>
      <c r="S16" s="55"/>
      <c r="T16" s="55"/>
      <c r="U16" s="805"/>
      <c r="V16" s="805"/>
      <c r="W16" s="805"/>
      <c r="X16" s="805"/>
      <c r="Y16" s="805"/>
      <c r="Z16" s="805"/>
      <c r="AA16" s="805"/>
      <c r="AB16" s="805"/>
      <c r="AC16" s="662"/>
      <c r="AD16" s="805"/>
      <c r="AE16" s="805"/>
    </row>
    <row r="17" spans="1:31" ht="24.75" customHeight="1">
      <c r="A17" s="131" t="str">
        <f>LOOKUP(R106,S99:T139)</f>
        <v>USE ARROW TO THE RIGHT TO SELECT</v>
      </c>
      <c r="B17" s="66"/>
      <c r="C17" s="66"/>
      <c r="D17" s="66"/>
      <c r="E17" s="66"/>
      <c r="F17" s="66"/>
      <c r="G17" s="66"/>
      <c r="H17" s="66"/>
      <c r="I17" s="66"/>
      <c r="J17" s="66"/>
      <c r="K17" s="66"/>
      <c r="L17" s="66"/>
      <c r="M17" s="66"/>
      <c r="N17" s="52"/>
      <c r="O17" s="52"/>
      <c r="P17" s="52"/>
      <c r="Q17" s="10"/>
      <c r="R17" s="55"/>
      <c r="S17" s="55"/>
      <c r="T17" s="55"/>
      <c r="U17" s="805"/>
      <c r="V17" s="805"/>
      <c r="W17" s="805"/>
      <c r="X17" s="805"/>
      <c r="Y17" s="805"/>
      <c r="Z17" s="805"/>
      <c r="AA17" s="805"/>
      <c r="AB17" s="805"/>
      <c r="AC17" s="662"/>
      <c r="AD17" s="805"/>
      <c r="AE17" s="805"/>
    </row>
    <row r="18" spans="1:31" ht="12" customHeight="1">
      <c r="A18" s="132"/>
      <c r="B18" s="132"/>
      <c r="C18" s="132"/>
      <c r="D18" s="132"/>
      <c r="E18" s="132"/>
      <c r="F18" s="132"/>
      <c r="G18" s="132"/>
      <c r="H18" s="842" t="s">
        <v>52</v>
      </c>
      <c r="I18" s="132"/>
      <c r="J18" s="132"/>
      <c r="K18" s="132"/>
      <c r="L18" s="132"/>
      <c r="M18" s="791" t="str">
        <f>IF(COUNTBLANK($M$13)=0,$AC$11,"MISSING - Chapter # Above")</f>
        <v>MISSING - Chapter # Above</v>
      </c>
      <c r="N18" s="10"/>
      <c r="O18" s="10"/>
      <c r="P18" s="10"/>
      <c r="Q18" s="10"/>
      <c r="R18" s="55"/>
      <c r="S18" s="55"/>
      <c r="T18" s="55"/>
      <c r="U18" s="805"/>
      <c r="V18" s="805"/>
      <c r="W18" s="805"/>
      <c r="X18" s="805"/>
      <c r="Y18" s="805"/>
      <c r="Z18" s="805"/>
      <c r="AA18" s="805"/>
      <c r="AB18" s="805"/>
      <c r="AC18" s="662"/>
      <c r="AD18" s="805"/>
      <c r="AE18" s="805"/>
    </row>
    <row r="19" spans="1:31" ht="4.5" customHeight="1">
      <c r="A19" s="10"/>
      <c r="B19" s="10"/>
      <c r="C19" s="10"/>
      <c r="D19" s="10"/>
      <c r="E19" s="10"/>
      <c r="F19" s="10"/>
      <c r="G19" s="10"/>
      <c r="H19" s="10"/>
      <c r="I19" s="10"/>
      <c r="J19" s="10"/>
      <c r="K19" s="10"/>
      <c r="L19" s="10"/>
      <c r="M19" s="10"/>
      <c r="N19" s="10"/>
      <c r="O19" s="10"/>
      <c r="P19" s="10"/>
      <c r="Q19" s="10"/>
      <c r="R19" s="55"/>
      <c r="S19" s="55"/>
      <c r="T19" s="55"/>
      <c r="U19" s="805"/>
      <c r="V19" s="805"/>
      <c r="W19" s="805"/>
      <c r="X19" s="805"/>
      <c r="Y19" s="805"/>
      <c r="Z19" s="805"/>
      <c r="AA19" s="805"/>
      <c r="AB19" s="805"/>
      <c r="AC19" s="662"/>
      <c r="AD19" s="805"/>
      <c r="AE19" s="805"/>
    </row>
    <row r="20" spans="1:31" ht="21.75" customHeight="1">
      <c r="A20" s="10"/>
      <c r="B20" s="10" t="s">
        <v>59</v>
      </c>
      <c r="C20" s="10"/>
      <c r="D20" s="868"/>
      <c r="E20" s="869"/>
      <c r="F20" s="869"/>
      <c r="G20" s="869"/>
      <c r="H20" s="869"/>
      <c r="I20" s="869"/>
      <c r="J20" s="869"/>
      <c r="K20" s="869"/>
      <c r="L20" s="869"/>
      <c r="M20" s="869"/>
      <c r="N20" s="124"/>
      <c r="O20" s="124"/>
      <c r="P20" s="124"/>
      <c r="Q20" s="10"/>
      <c r="R20" s="55"/>
      <c r="S20" s="55"/>
      <c r="T20" s="55"/>
      <c r="U20" s="805"/>
      <c r="V20" s="805"/>
      <c r="W20" s="805"/>
      <c r="X20" s="805"/>
      <c r="Y20" s="805"/>
      <c r="Z20" s="805"/>
      <c r="AA20" s="805"/>
      <c r="AB20" s="805"/>
      <c r="AC20" s="663" t="str">
        <f>IF(COUNTBLANK($D$20)=0,$AC$11,"MISSING - Name")</f>
        <v>MISSING - Name</v>
      </c>
      <c r="AD20" s="805"/>
      <c r="AE20" s="805"/>
    </row>
    <row r="21" spans="1:31" ht="18">
      <c r="A21" s="10"/>
      <c r="B21" s="10" t="s">
        <v>564</v>
      </c>
      <c r="C21" s="10"/>
      <c r="D21" s="10"/>
      <c r="E21" s="46"/>
      <c r="F21" s="46"/>
      <c r="G21" s="46"/>
      <c r="H21" s="870"/>
      <c r="I21" s="870"/>
      <c r="J21" s="870"/>
      <c r="K21" s="870"/>
      <c r="L21" s="870"/>
      <c r="M21" s="870"/>
      <c r="N21" s="124"/>
      <c r="O21" s="124"/>
      <c r="P21" s="124"/>
      <c r="Q21" s="10"/>
      <c r="R21" s="55"/>
      <c r="S21" s="55"/>
      <c r="T21" s="55"/>
      <c r="U21" s="805"/>
      <c r="V21" s="805"/>
      <c r="W21" s="805"/>
      <c r="X21" s="805"/>
      <c r="Y21" s="805"/>
      <c r="Z21" s="805"/>
      <c r="AA21" s="805"/>
      <c r="AB21" s="805"/>
      <c r="AC21" s="663"/>
      <c r="AD21" s="805"/>
      <c r="AE21" s="805"/>
    </row>
    <row r="22" spans="1:31" ht="15" customHeight="1">
      <c r="A22" s="10"/>
      <c r="B22" s="10" t="s">
        <v>62</v>
      </c>
      <c r="C22" s="10"/>
      <c r="D22" s="10"/>
      <c r="E22" s="871" t="str">
        <f>V159</f>
        <v>3 - ERR - ERR</v>
      </c>
      <c r="F22" s="872"/>
      <c r="G22" s="872"/>
      <c r="H22" s="800" t="str">
        <f>U163</f>
        <v>Missing Date of Birth Information</v>
      </c>
      <c r="K22" s="16"/>
      <c r="L22" s="18" t="s">
        <v>63</v>
      </c>
      <c r="M22" s="801"/>
      <c r="N22" s="663"/>
      <c r="O22" s="16"/>
      <c r="P22" s="16"/>
      <c r="Q22" s="10"/>
      <c r="R22" s="55"/>
      <c r="S22" s="55"/>
      <c r="T22" s="55"/>
      <c r="U22" s="805"/>
      <c r="V22" s="805"/>
      <c r="W22" s="805"/>
      <c r="X22" s="805"/>
      <c r="Y22" s="805"/>
      <c r="Z22" s="805"/>
      <c r="AA22" s="805"/>
      <c r="AB22" s="805"/>
      <c r="AC22" s="805"/>
      <c r="AD22" s="805"/>
      <c r="AE22" s="805"/>
    </row>
    <row r="23" spans="1:31" ht="15.75" customHeight="1">
      <c r="A23" s="10"/>
      <c r="B23" s="10"/>
      <c r="C23" s="10"/>
      <c r="D23" s="10"/>
      <c r="E23" s="841" t="s">
        <v>582</v>
      </c>
      <c r="F23" s="797" t="s">
        <v>611</v>
      </c>
      <c r="G23" s="796" t="s">
        <v>583</v>
      </c>
      <c r="H23" s="27"/>
      <c r="I23" s="18"/>
      <c r="J23" s="812"/>
      <c r="K23" s="16"/>
      <c r="L23" s="16"/>
      <c r="M23" s="799" t="str">
        <f>IF(COUNTBLANK(M22)=1,"Missing Age"," ")</f>
        <v>Missing Age</v>
      </c>
      <c r="N23" s="663"/>
      <c r="O23" s="16"/>
      <c r="P23" s="16"/>
      <c r="Q23" s="10"/>
      <c r="R23" s="55"/>
      <c r="S23" s="55"/>
      <c r="T23" s="55"/>
      <c r="U23" s="805"/>
      <c r="V23" s="805"/>
      <c r="W23" s="805"/>
      <c r="X23" s="805"/>
      <c r="Y23" s="805"/>
      <c r="Z23" s="805"/>
      <c r="AA23" s="805"/>
      <c r="AB23" s="805"/>
      <c r="AC23" s="805"/>
      <c r="AD23" s="805"/>
      <c r="AE23" s="805"/>
    </row>
    <row r="24" spans="1:31" ht="15" customHeight="1">
      <c r="A24" s="10"/>
      <c r="B24" s="10" t="s">
        <v>67</v>
      </c>
      <c r="C24" s="10"/>
      <c r="D24" s="10"/>
      <c r="E24" s="13"/>
      <c r="F24" s="19" t="s">
        <v>68</v>
      </c>
      <c r="G24" s="798"/>
      <c r="H24" s="20" t="s">
        <v>69</v>
      </c>
      <c r="I24" s="10"/>
      <c r="J24" s="21" t="s">
        <v>621</v>
      </c>
      <c r="K24" s="873"/>
      <c r="L24" s="873"/>
      <c r="M24" s="873"/>
      <c r="N24" s="663" t="str">
        <f>IF(COUNTBLANK($E$24)+(COUNTBLANK($G$24)+(COUNTBLANK($K$24)))=1,$AC$11,"MISSING - Gender or E-mail")</f>
        <v>MISSING - Gender or E-mail</v>
      </c>
      <c r="O24" s="16"/>
      <c r="P24" s="16"/>
      <c r="Q24" s="10"/>
      <c r="R24" s="55"/>
      <c r="S24" s="55"/>
      <c r="T24" s="55"/>
      <c r="U24" s="805"/>
      <c r="V24" s="805"/>
      <c r="W24" s="805"/>
      <c r="X24" s="805"/>
      <c r="Y24" s="805"/>
      <c r="Z24" s="805"/>
      <c r="AA24" s="805"/>
      <c r="AB24" s="805"/>
      <c r="AC24" s="805"/>
      <c r="AD24" s="805"/>
      <c r="AE24" s="805"/>
    </row>
    <row r="25" spans="1:31" ht="15" customHeight="1">
      <c r="A25" s="10"/>
      <c r="B25" s="10" t="s">
        <v>630</v>
      </c>
      <c r="C25" s="10"/>
      <c r="D25" s="10"/>
      <c r="E25" s="16"/>
      <c r="F25" s="16"/>
      <c r="G25" s="23"/>
      <c r="H25" s="22"/>
      <c r="I25" s="22"/>
      <c r="J25" s="22"/>
      <c r="K25" s="17"/>
      <c r="L25" s="22"/>
      <c r="M25" s="22"/>
      <c r="N25" s="663" t="str">
        <f>IF(COUNTBLANK($G$25)=0,$AC$11,"MISSING - Address")</f>
        <v>MISSING - Address</v>
      </c>
      <c r="O25" s="16"/>
      <c r="P25" s="16"/>
      <c r="Q25" s="10"/>
      <c r="R25" s="55"/>
      <c r="S25" s="55"/>
      <c r="T25" s="55"/>
      <c r="U25" s="805"/>
      <c r="V25" s="805"/>
      <c r="W25" s="805"/>
      <c r="X25" s="805"/>
      <c r="Y25" s="805"/>
      <c r="Z25" s="805"/>
      <c r="AA25" s="805"/>
      <c r="AB25" s="805"/>
      <c r="AC25" s="805"/>
      <c r="AD25" s="805"/>
      <c r="AE25" s="805"/>
    </row>
    <row r="26" spans="1:31" ht="16.5" customHeight="1">
      <c r="A26" s="10"/>
      <c r="B26" s="10"/>
      <c r="C26" s="10"/>
      <c r="D26" s="24" t="s">
        <v>76</v>
      </c>
      <c r="E26" s="25"/>
      <c r="F26" s="26"/>
      <c r="G26" s="26"/>
      <c r="H26" s="27" t="s">
        <v>77</v>
      </c>
      <c r="I26" s="806" t="str">
        <f>W105</f>
        <v>SELECT</v>
      </c>
      <c r="J26" s="29" t="s">
        <v>78</v>
      </c>
      <c r="K26" s="802"/>
      <c r="L26" s="803"/>
      <c r="M26" s="803"/>
      <c r="N26" s="663" t="str">
        <f>IF(((COUNTBLANK($E$26)+$W$106+COUNTBLANK($K$26)))=0,$AC$11,"MISSING - City, State or Zip")</f>
        <v>MISSING - City, State or Zip</v>
      </c>
      <c r="O26" s="813"/>
      <c r="P26" s="813"/>
      <c r="Q26" s="46"/>
      <c r="R26" s="55"/>
      <c r="S26" s="55"/>
      <c r="T26" s="55"/>
      <c r="U26" s="805"/>
      <c r="V26" s="805"/>
      <c r="W26" s="805"/>
      <c r="X26" s="805"/>
      <c r="Y26" s="805"/>
      <c r="Z26" s="805"/>
      <c r="AA26" s="805"/>
      <c r="AB26" s="805"/>
      <c r="AC26" s="805"/>
      <c r="AD26" s="805"/>
      <c r="AE26" s="805"/>
    </row>
    <row r="27" spans="1:31" ht="15" customHeight="1">
      <c r="A27" s="10"/>
      <c r="B27" s="10" t="s">
        <v>82</v>
      </c>
      <c r="C27" s="10"/>
      <c r="D27" s="10"/>
      <c r="E27" s="10"/>
      <c r="F27" s="10"/>
      <c r="G27" s="10"/>
      <c r="H27" s="22"/>
      <c r="I27" s="30"/>
      <c r="J27" s="31"/>
      <c r="K27" s="32"/>
      <c r="L27" s="32"/>
      <c r="M27" s="32"/>
      <c r="N27" s="663" t="str">
        <f>IF(COUNTBLANK($J$27)=0,$AC$11,"MISSING - Phone Number")</f>
        <v>MISSING - Phone Number</v>
      </c>
      <c r="O27" s="47"/>
      <c r="P27" s="47"/>
      <c r="Q27" s="16"/>
      <c r="R27" s="55"/>
      <c r="S27" s="55"/>
      <c r="T27" s="55"/>
      <c r="U27" s="805"/>
      <c r="V27" s="805"/>
      <c r="W27" s="805"/>
      <c r="X27" s="805"/>
      <c r="Y27" s="805"/>
      <c r="Z27" s="805"/>
      <c r="AA27" s="805"/>
      <c r="AB27" s="805"/>
      <c r="AC27" s="805"/>
      <c r="AD27" s="805"/>
      <c r="AE27" s="805"/>
    </row>
    <row r="28" spans="1:31" ht="15" customHeight="1">
      <c r="A28" s="10"/>
      <c r="B28" s="10" t="s">
        <v>86</v>
      </c>
      <c r="C28" s="10"/>
      <c r="D28" s="10"/>
      <c r="E28" s="10"/>
      <c r="F28" s="10"/>
      <c r="G28" s="10"/>
      <c r="H28" s="10"/>
      <c r="I28" s="10" t="s">
        <v>87</v>
      </c>
      <c r="J28" s="10"/>
      <c r="K28" s="10"/>
      <c r="L28" s="10"/>
      <c r="M28" s="10"/>
      <c r="N28" s="662"/>
      <c r="O28" s="10"/>
      <c r="P28" s="10"/>
      <c r="Q28" s="16"/>
      <c r="R28" s="55"/>
      <c r="S28" s="55"/>
      <c r="T28" s="55"/>
      <c r="U28" s="805"/>
      <c r="V28" s="805"/>
      <c r="W28" s="805"/>
      <c r="X28" s="805"/>
      <c r="Y28" s="805"/>
      <c r="Z28" s="805"/>
      <c r="AA28" s="805"/>
      <c r="AB28" s="805"/>
      <c r="AC28" s="805"/>
      <c r="AD28" s="805"/>
      <c r="AE28" s="805"/>
    </row>
    <row r="29" spans="1:31" ht="15" customHeight="1">
      <c r="A29" s="10"/>
      <c r="B29" s="10"/>
      <c r="C29" s="10" t="s">
        <v>91</v>
      </c>
      <c r="E29" s="33"/>
      <c r="F29" s="26"/>
      <c r="G29" s="26"/>
      <c r="H29" s="34"/>
      <c r="I29" s="23"/>
      <c r="J29" s="35"/>
      <c r="K29" s="22"/>
      <c r="L29" s="22"/>
      <c r="M29" s="22"/>
      <c r="N29" s="662"/>
      <c r="O29" s="16"/>
      <c r="P29" s="16"/>
      <c r="Q29" s="16"/>
      <c r="R29" s="55"/>
      <c r="S29" s="55"/>
      <c r="T29" s="55"/>
      <c r="U29" s="805"/>
      <c r="V29" s="805"/>
      <c r="W29" s="805"/>
      <c r="X29" s="805"/>
      <c r="Y29" s="805"/>
      <c r="Z29" s="805"/>
      <c r="AA29" s="805"/>
      <c r="AB29" s="805"/>
      <c r="AC29" s="805"/>
      <c r="AD29" s="805"/>
      <c r="AE29" s="805"/>
    </row>
    <row r="30" spans="1:31" ht="15" customHeight="1">
      <c r="A30" s="10"/>
      <c r="B30" s="10"/>
      <c r="C30" s="10" t="s">
        <v>95</v>
      </c>
      <c r="E30" s="36"/>
      <c r="F30" s="28"/>
      <c r="G30" s="28"/>
      <c r="H30" s="34"/>
      <c r="I30" s="23"/>
      <c r="J30" s="35"/>
      <c r="K30" s="22"/>
      <c r="L30" s="22"/>
      <c r="M30" s="22"/>
      <c r="N30" s="662"/>
      <c r="O30" s="16"/>
      <c r="P30" s="16"/>
      <c r="Q30" s="813"/>
      <c r="R30" s="55"/>
      <c r="S30" s="55"/>
      <c r="T30" s="55"/>
      <c r="U30" s="805"/>
      <c r="V30" s="805"/>
      <c r="W30" s="805"/>
      <c r="X30" s="805"/>
      <c r="Y30" s="805"/>
      <c r="Z30" s="805"/>
      <c r="AA30" s="805"/>
      <c r="AB30" s="805"/>
      <c r="AC30" s="805"/>
      <c r="AD30" s="805"/>
      <c r="AE30" s="805"/>
    </row>
    <row r="31" spans="1:31" ht="15" customHeight="1">
      <c r="A31" s="10"/>
      <c r="B31" s="10" t="s">
        <v>99</v>
      </c>
      <c r="C31" s="10"/>
      <c r="D31" s="10"/>
      <c r="E31" s="10"/>
      <c r="F31" s="10"/>
      <c r="G31" s="25"/>
      <c r="H31" s="26"/>
      <c r="I31" s="26"/>
      <c r="J31" s="26"/>
      <c r="K31" s="26"/>
      <c r="L31" s="26"/>
      <c r="M31" s="26"/>
      <c r="N31" s="663" t="str">
        <f>IF(COUNTBLANK($G$31)=0,$AC$11,"MISSING - Chapter Name")</f>
        <v>MISSING - Chapter Name</v>
      </c>
      <c r="O31" s="34"/>
      <c r="P31" s="34"/>
      <c r="Q31" s="47"/>
      <c r="R31" s="55"/>
      <c r="S31" s="55"/>
      <c r="T31" s="55"/>
      <c r="U31" s="805"/>
      <c r="V31" s="805"/>
      <c r="W31" s="805"/>
      <c r="X31" s="805"/>
      <c r="Y31" s="805"/>
      <c r="Z31" s="805"/>
      <c r="AA31" s="805"/>
      <c r="AB31" s="805"/>
      <c r="AC31" s="805"/>
      <c r="AD31" s="805"/>
      <c r="AE31" s="805"/>
    </row>
    <row r="32" spans="1:31" ht="15" customHeight="1">
      <c r="A32" s="10"/>
      <c r="B32" s="10" t="s">
        <v>103</v>
      </c>
      <c r="C32" s="10"/>
      <c r="D32" s="10"/>
      <c r="E32" s="10"/>
      <c r="F32" s="25"/>
      <c r="G32" s="26"/>
      <c r="H32" s="26"/>
      <c r="I32" s="26"/>
      <c r="J32" s="26"/>
      <c r="K32" s="26"/>
      <c r="L32" s="26"/>
      <c r="M32" s="26"/>
      <c r="N32" s="663" t="str">
        <f>IF(COUNTBLANK($F$32)=0,$AC$11,"MISSING - High School")</f>
        <v>MISSING - High School</v>
      </c>
      <c r="O32" s="34"/>
      <c r="P32" s="34"/>
      <c r="Q32" s="10"/>
      <c r="R32" s="55"/>
      <c r="S32" s="55"/>
      <c r="T32" s="55"/>
      <c r="U32" s="805"/>
      <c r="V32" s="805"/>
      <c r="W32" s="805"/>
      <c r="X32" s="805"/>
      <c r="Y32" s="805"/>
      <c r="Z32" s="805"/>
      <c r="AA32" s="805"/>
      <c r="AB32" s="805"/>
      <c r="AC32" s="805"/>
      <c r="AD32" s="805"/>
      <c r="AE32" s="805"/>
    </row>
    <row r="33" spans="1:31" ht="15" customHeight="1">
      <c r="A33" s="10"/>
      <c r="B33" s="10" t="s">
        <v>107</v>
      </c>
      <c r="C33" s="10"/>
      <c r="D33" s="10"/>
      <c r="E33" s="10"/>
      <c r="F33" s="20"/>
      <c r="G33" s="23"/>
      <c r="H33" s="17"/>
      <c r="I33" s="17"/>
      <c r="J33" s="17"/>
      <c r="K33" s="17"/>
      <c r="L33" s="17"/>
      <c r="M33" s="17"/>
      <c r="N33" s="663" t="str">
        <f>IF(COUNTBLANK($G$33)=0,$AC$11,"MISSING - Address")</f>
        <v>MISSING - Address</v>
      </c>
      <c r="O33" s="16"/>
      <c r="P33" s="16"/>
      <c r="Q33" s="16"/>
      <c r="R33" s="55"/>
      <c r="S33" s="55"/>
      <c r="T33" s="55"/>
      <c r="U33" s="805"/>
      <c r="V33" s="805"/>
      <c r="W33" s="805"/>
      <c r="X33" s="805"/>
      <c r="Y33" s="805"/>
      <c r="Z33" s="805"/>
      <c r="AA33" s="805"/>
      <c r="AB33" s="805"/>
      <c r="AC33" s="805"/>
      <c r="AD33" s="805"/>
      <c r="AE33" s="805"/>
    </row>
    <row r="34" spans="1:31" ht="15" customHeight="1">
      <c r="A34" s="10"/>
      <c r="B34" s="10"/>
      <c r="C34" s="10"/>
      <c r="D34" s="24" t="s">
        <v>110</v>
      </c>
      <c r="E34" s="25"/>
      <c r="F34" s="26"/>
      <c r="G34" s="26"/>
      <c r="H34" s="26"/>
      <c r="I34" s="24" t="s">
        <v>77</v>
      </c>
      <c r="J34" s="804" t="str">
        <f>W108</f>
        <v>SELECT</v>
      </c>
      <c r="K34" s="37" t="s">
        <v>111</v>
      </c>
      <c r="L34" s="867"/>
      <c r="M34" s="867"/>
      <c r="N34" s="663" t="str">
        <f>IF(((COUNTBLANK($E$34)+$W$109+COUNTBLANK($L$34)))=0,$AC$11,"MISSING - School City, State or Zip")</f>
        <v>MISSING - School City, State or Zip</v>
      </c>
      <c r="O34" s="37"/>
      <c r="P34" s="37"/>
      <c r="Q34" s="16"/>
      <c r="R34" s="55"/>
      <c r="S34" s="55"/>
      <c r="T34" s="55"/>
      <c r="U34" s="805"/>
      <c r="V34" s="805"/>
      <c r="W34" s="805"/>
      <c r="X34" s="805"/>
      <c r="Y34" s="805"/>
      <c r="Z34" s="805"/>
      <c r="AA34" s="805"/>
      <c r="AB34" s="805"/>
      <c r="AC34" s="805"/>
      <c r="AD34" s="805"/>
      <c r="AE34" s="805"/>
    </row>
    <row r="35" spans="1:31" ht="15" customHeight="1">
      <c r="A35" s="10"/>
      <c r="B35" s="10" t="s">
        <v>115</v>
      </c>
      <c r="C35" s="10"/>
      <c r="D35" s="10"/>
      <c r="E35" s="10"/>
      <c r="F35" s="10"/>
      <c r="G35" s="10"/>
      <c r="H35" s="10"/>
      <c r="I35" s="38"/>
      <c r="J35" s="31"/>
      <c r="K35" s="32"/>
      <c r="L35" s="32"/>
      <c r="M35" s="32"/>
      <c r="N35" s="663" t="str">
        <f>IF(COUNTBLANK($J$35)=0,$AC$11,"MISSING - Phone Number")</f>
        <v>MISSING - Phone Number</v>
      </c>
      <c r="O35" s="47"/>
      <c r="P35" s="47"/>
      <c r="Q35" s="34"/>
      <c r="R35" s="55"/>
      <c r="S35" s="55"/>
      <c r="T35" s="55"/>
      <c r="U35" s="805"/>
      <c r="V35" s="805"/>
      <c r="W35" s="805"/>
      <c r="X35" s="805"/>
      <c r="Y35" s="805"/>
      <c r="Z35" s="805"/>
      <c r="AA35" s="805"/>
      <c r="AB35" s="805"/>
      <c r="AC35" s="805"/>
      <c r="AD35" s="805"/>
      <c r="AE35" s="805"/>
    </row>
    <row r="36" spans="1:31" ht="15" customHeight="1">
      <c r="A36" s="10"/>
      <c r="B36" s="10" t="s">
        <v>119</v>
      </c>
      <c r="C36" s="10"/>
      <c r="D36" s="10"/>
      <c r="E36" s="10"/>
      <c r="F36" s="33"/>
      <c r="G36" s="22"/>
      <c r="H36" s="22"/>
      <c r="I36" s="22"/>
      <c r="J36" s="22"/>
      <c r="K36" s="22"/>
      <c r="L36" s="22"/>
      <c r="M36" s="22"/>
      <c r="N36" s="805"/>
      <c r="O36" s="16"/>
      <c r="P36" s="16"/>
      <c r="Q36" s="34"/>
      <c r="R36" s="55"/>
      <c r="S36" s="55"/>
      <c r="T36" s="55"/>
      <c r="U36" s="805"/>
      <c r="V36" s="805"/>
      <c r="W36" s="805"/>
      <c r="X36" s="805"/>
      <c r="Y36" s="805"/>
      <c r="Z36" s="805"/>
      <c r="AA36" s="805"/>
      <c r="AB36" s="805"/>
      <c r="AC36" s="805"/>
      <c r="AD36" s="805"/>
      <c r="AE36" s="805"/>
    </row>
    <row r="37" spans="1:31" ht="15" customHeight="1">
      <c r="A37" s="10"/>
      <c r="B37" s="10" t="s">
        <v>123</v>
      </c>
      <c r="C37" s="10"/>
      <c r="D37" s="10"/>
      <c r="E37" s="10"/>
      <c r="F37" s="10"/>
      <c r="G37" s="54"/>
      <c r="H37" s="10"/>
      <c r="I37" s="10"/>
      <c r="J37" s="10"/>
      <c r="K37" s="24"/>
      <c r="L37" s="24"/>
      <c r="M37" s="39"/>
      <c r="N37" s="662"/>
      <c r="O37" s="808"/>
      <c r="P37" s="808"/>
      <c r="Q37" s="16"/>
      <c r="R37" s="55"/>
      <c r="S37" s="55"/>
      <c r="T37" s="55"/>
      <c r="U37" s="805"/>
      <c r="V37" s="805"/>
      <c r="W37" s="805"/>
      <c r="X37" s="805"/>
      <c r="Y37" s="805"/>
      <c r="Z37" s="805"/>
      <c r="AA37" s="805"/>
      <c r="AB37" s="805"/>
      <c r="AC37" s="805"/>
      <c r="AD37" s="805"/>
      <c r="AE37" s="805"/>
    </row>
    <row r="38" spans="1:31" ht="15" customHeight="1">
      <c r="A38" s="10"/>
      <c r="B38" s="55" t="s">
        <v>127</v>
      </c>
      <c r="C38" s="55"/>
      <c r="D38" s="55"/>
      <c r="E38" s="55"/>
      <c r="F38" s="55"/>
      <c r="G38" s="55"/>
      <c r="H38" s="55"/>
      <c r="I38" s="55"/>
      <c r="J38" s="55"/>
      <c r="K38" s="55"/>
      <c r="L38" s="55"/>
      <c r="M38" s="63"/>
      <c r="N38" s="662"/>
      <c r="O38" s="16"/>
      <c r="P38" s="16"/>
      <c r="Q38" s="37"/>
      <c r="R38" s="55"/>
      <c r="S38" s="55"/>
      <c r="T38" s="55"/>
      <c r="U38" s="805"/>
      <c r="V38" s="805"/>
      <c r="W38" s="805"/>
      <c r="X38" s="805"/>
      <c r="Y38" s="805"/>
      <c r="Z38" s="805"/>
      <c r="AA38" s="805"/>
      <c r="AB38" s="805"/>
      <c r="AC38" s="805"/>
      <c r="AD38" s="805"/>
      <c r="AE38" s="805"/>
    </row>
    <row r="39" spans="1:31" ht="15" customHeight="1">
      <c r="A39" s="10"/>
      <c r="B39" s="10" t="s">
        <v>131</v>
      </c>
      <c r="C39" s="10"/>
      <c r="D39" s="55"/>
      <c r="E39" s="55"/>
      <c r="F39" s="55"/>
      <c r="G39" s="55"/>
      <c r="H39" s="55"/>
      <c r="I39" s="55"/>
      <c r="J39" s="55"/>
      <c r="K39" s="55"/>
      <c r="L39" s="55"/>
      <c r="M39" s="64"/>
      <c r="N39" s="662"/>
      <c r="O39" s="16"/>
      <c r="P39" s="16"/>
      <c r="Q39" s="47"/>
      <c r="R39" s="55"/>
      <c r="S39" s="55"/>
      <c r="T39" s="55"/>
      <c r="U39" s="805"/>
      <c r="V39" s="805"/>
      <c r="W39" s="805"/>
      <c r="X39" s="805"/>
      <c r="Y39" s="805"/>
      <c r="Z39" s="805"/>
      <c r="AA39" s="805"/>
      <c r="AB39" s="805"/>
      <c r="AC39" s="805"/>
      <c r="AD39" s="805"/>
      <c r="AE39" s="805"/>
    </row>
    <row r="40" spans="1:31" ht="15" customHeight="1">
      <c r="A40" s="10"/>
      <c r="B40" s="10" t="s">
        <v>135</v>
      </c>
      <c r="C40" s="10"/>
      <c r="D40" s="10"/>
      <c r="E40" s="10"/>
      <c r="F40" s="10"/>
      <c r="G40" s="10"/>
      <c r="H40" s="10"/>
      <c r="I40" s="10"/>
      <c r="J40" s="10"/>
      <c r="K40" s="10"/>
      <c r="L40" s="10"/>
      <c r="M40" s="39"/>
      <c r="N40" s="662"/>
      <c r="O40" s="808"/>
      <c r="P40" s="808"/>
      <c r="Q40" s="16"/>
      <c r="R40" s="55"/>
      <c r="S40" s="55"/>
      <c r="T40" s="55"/>
      <c r="U40" s="805"/>
      <c r="V40" s="805"/>
      <c r="W40" s="805"/>
      <c r="X40" s="805"/>
      <c r="Y40" s="805"/>
      <c r="Z40" s="805"/>
      <c r="AA40" s="805"/>
      <c r="AB40" s="805"/>
      <c r="AC40" s="805"/>
      <c r="AD40" s="805"/>
      <c r="AE40" s="805"/>
    </row>
    <row r="41" spans="1:31" ht="15" customHeight="1">
      <c r="A41" s="10"/>
      <c r="B41" s="10" t="s">
        <v>139</v>
      </c>
      <c r="C41" s="10"/>
      <c r="D41" s="10"/>
      <c r="E41" s="10"/>
      <c r="F41" s="10"/>
      <c r="G41" s="10"/>
      <c r="H41" s="10"/>
      <c r="I41" s="10"/>
      <c r="J41" s="55"/>
      <c r="K41" s="55"/>
      <c r="L41" s="55"/>
      <c r="M41" s="63"/>
      <c r="N41" s="662"/>
      <c r="O41" s="808"/>
      <c r="P41" s="808"/>
      <c r="Q41" s="808"/>
      <c r="R41" s="55"/>
      <c r="S41" s="55"/>
      <c r="T41" s="55"/>
      <c r="U41" s="805"/>
      <c r="V41" s="805"/>
      <c r="W41" s="805"/>
      <c r="X41" s="805"/>
      <c r="Y41" s="805"/>
      <c r="Z41" s="805"/>
      <c r="AA41" s="805"/>
      <c r="AB41" s="805"/>
      <c r="AC41" s="805"/>
      <c r="AD41" s="805"/>
      <c r="AE41" s="805"/>
    </row>
    <row r="42" spans="1:31" ht="15" customHeight="1">
      <c r="A42" s="10"/>
      <c r="B42" s="378" t="s">
        <v>143</v>
      </c>
      <c r="C42" s="378"/>
      <c r="D42"/>
      <c r="E42"/>
      <c r="F42"/>
      <c r="G42"/>
      <c r="H42"/>
      <c r="I42" s="10"/>
      <c r="J42" s="807" t="str">
        <f>IF($M$42="Select","Missing Response",IF($M$42="NO","Must Be Yes to Qualify!",IF($M$42="Yes"," ")))</f>
        <v>Missing Response</v>
      </c>
      <c r="K42"/>
      <c r="L42" s="808"/>
      <c r="M42" s="815" t="str">
        <f>Q146</f>
        <v>SELECT</v>
      </c>
      <c r="N42" s="663"/>
      <c r="O42" s="40"/>
      <c r="P42" s="40"/>
      <c r="Q42" s="16"/>
      <c r="R42" s="55"/>
      <c r="S42" s="55"/>
      <c r="T42" s="55"/>
      <c r="U42" s="805"/>
      <c r="V42" s="805"/>
      <c r="W42" s="805"/>
      <c r="X42" s="805"/>
      <c r="Y42" s="805"/>
      <c r="Z42" s="805"/>
      <c r="AA42" s="805"/>
      <c r="AB42" s="805"/>
      <c r="AC42" s="805"/>
      <c r="AD42" s="805"/>
      <c r="AE42" s="805"/>
    </row>
    <row r="43" spans="1:31" ht="6" customHeight="1">
      <c r="A43" s="10"/>
      <c r="B43" s="55"/>
      <c r="C43" s="55"/>
      <c r="D43" s="55"/>
      <c r="E43" s="55"/>
      <c r="F43" s="55"/>
      <c r="G43" s="55"/>
      <c r="H43" s="55"/>
      <c r="I43" s="55"/>
      <c r="J43" s="55"/>
      <c r="K43" s="55"/>
      <c r="L43" s="55"/>
      <c r="M43" s="55"/>
      <c r="N43" s="808"/>
      <c r="O43" s="808"/>
      <c r="P43" s="808"/>
      <c r="Q43" s="16"/>
      <c r="R43" s="55"/>
      <c r="S43" s="55"/>
      <c r="T43" s="55"/>
      <c r="U43" s="805"/>
      <c r="V43" s="805"/>
      <c r="W43" s="805"/>
      <c r="X43" s="805"/>
      <c r="Y43" s="805"/>
      <c r="Z43" s="805"/>
      <c r="AA43" s="805"/>
      <c r="AB43" s="805"/>
      <c r="AC43" s="662"/>
      <c r="AD43" s="805"/>
      <c r="AE43" s="805"/>
    </row>
    <row r="44" spans="1:31" ht="12.75" customHeight="1">
      <c r="A44" s="10"/>
      <c r="B44" s="10" t="s">
        <v>150</v>
      </c>
      <c r="C44" s="10"/>
      <c r="D44" s="10"/>
      <c r="E44" s="10"/>
      <c r="F44" s="10"/>
      <c r="G44" s="10"/>
      <c r="H44" s="10"/>
      <c r="I44" s="10"/>
      <c r="J44" s="55"/>
      <c r="K44" s="55"/>
      <c r="L44" s="55"/>
      <c r="M44" s="57"/>
      <c r="N44" s="808"/>
      <c r="O44" s="808"/>
      <c r="P44" s="808"/>
      <c r="Q44" s="808"/>
      <c r="R44" s="55"/>
      <c r="S44" s="55"/>
      <c r="T44" s="55"/>
      <c r="U44" s="805"/>
      <c r="V44" s="805"/>
      <c r="W44" s="805"/>
      <c r="X44" s="805"/>
      <c r="Y44" s="805"/>
      <c r="Z44" s="805"/>
      <c r="AA44" s="805"/>
      <c r="AB44" s="805"/>
      <c r="AC44" s="805"/>
      <c r="AD44" s="805"/>
      <c r="AE44" s="805"/>
    </row>
    <row r="45" spans="1:31" ht="12.75" customHeight="1">
      <c r="A45" s="10"/>
      <c r="B45" s="10" t="s">
        <v>154</v>
      </c>
      <c r="C45" s="10"/>
      <c r="D45" s="10"/>
      <c r="E45" s="10"/>
      <c r="F45" s="10"/>
      <c r="G45" s="10"/>
      <c r="H45" s="10"/>
      <c r="I45" s="10"/>
      <c r="J45" s="55"/>
      <c r="K45" s="55"/>
      <c r="L45" s="55"/>
      <c r="M45" s="57"/>
      <c r="N45" s="808"/>
      <c r="O45" s="808"/>
      <c r="P45" s="808"/>
      <c r="Q45" s="808"/>
      <c r="R45" s="55"/>
      <c r="S45" s="55"/>
      <c r="T45" s="55"/>
      <c r="U45" s="805"/>
      <c r="V45" s="805"/>
      <c r="W45" s="805"/>
      <c r="X45" s="805"/>
      <c r="Y45" s="805"/>
      <c r="Z45" s="805"/>
      <c r="AA45" s="805"/>
      <c r="AB45" s="805"/>
      <c r="AC45" s="805"/>
      <c r="AD45" s="805"/>
      <c r="AE45" s="805"/>
    </row>
    <row r="46" spans="1:31" ht="21.75" customHeight="1">
      <c r="A46" s="10"/>
      <c r="B46" s="58"/>
      <c r="C46" s="58"/>
      <c r="D46" s="58"/>
      <c r="E46" s="58"/>
      <c r="F46" s="58"/>
      <c r="G46" s="58"/>
      <c r="H46" s="55"/>
      <c r="I46" s="58"/>
      <c r="J46" s="58"/>
      <c r="K46" s="58"/>
      <c r="L46" s="58"/>
      <c r="M46" s="58"/>
      <c r="N46" s="814"/>
      <c r="O46" s="814"/>
      <c r="P46" s="814"/>
      <c r="Q46" s="40"/>
      <c r="R46" s="55"/>
      <c r="S46" s="55"/>
      <c r="T46" s="55"/>
      <c r="U46" s="805"/>
      <c r="V46" s="805"/>
      <c r="W46" s="805"/>
      <c r="X46" s="805"/>
      <c r="Y46" s="805"/>
      <c r="Z46" s="805"/>
      <c r="AA46" s="805"/>
      <c r="AB46" s="805"/>
      <c r="AC46" s="805"/>
      <c r="AD46" s="805"/>
      <c r="AE46" s="805"/>
    </row>
    <row r="47" spans="1:31" ht="12" customHeight="1">
      <c r="A47" s="10"/>
      <c r="B47" s="59" t="s">
        <v>167</v>
      </c>
      <c r="C47" s="59"/>
      <c r="D47" s="59"/>
      <c r="E47" s="59"/>
      <c r="F47" s="59"/>
      <c r="G47" s="59"/>
      <c r="H47" s="55"/>
      <c r="I47" s="60" t="s">
        <v>168</v>
      </c>
      <c r="J47" s="60"/>
      <c r="K47" s="60"/>
      <c r="L47" s="60"/>
      <c r="M47" s="60"/>
      <c r="N47" s="40"/>
      <c r="O47" s="40"/>
      <c r="P47" s="40"/>
      <c r="Q47" s="808"/>
      <c r="R47" s="55"/>
      <c r="S47" s="55"/>
      <c r="T47" s="55"/>
      <c r="U47" s="805"/>
      <c r="V47" s="805"/>
      <c r="W47" s="805"/>
      <c r="X47" s="805"/>
      <c r="Y47" s="805"/>
      <c r="Z47" s="805"/>
      <c r="AA47" s="805"/>
      <c r="AB47" s="805"/>
      <c r="AC47" s="805"/>
      <c r="AD47" s="805"/>
      <c r="AE47" s="805"/>
    </row>
    <row r="48" spans="1:31" ht="11.25" customHeight="1">
      <c r="A48" s="10"/>
      <c r="B48" s="55"/>
      <c r="C48" s="55"/>
      <c r="D48" s="55"/>
      <c r="E48" s="55"/>
      <c r="F48" s="55"/>
      <c r="G48" s="55"/>
      <c r="H48" s="55"/>
      <c r="I48" s="55"/>
      <c r="J48" s="55"/>
      <c r="K48" s="55"/>
      <c r="L48" s="55"/>
      <c r="M48" s="55"/>
      <c r="N48" s="16"/>
      <c r="O48" s="16"/>
      <c r="P48" s="16"/>
      <c r="Q48" s="40"/>
      <c r="R48" s="55"/>
      <c r="S48" s="55"/>
      <c r="T48" s="55"/>
      <c r="U48" s="805"/>
      <c r="V48" s="805"/>
      <c r="W48" s="805"/>
      <c r="X48" s="805"/>
      <c r="Y48" s="805"/>
      <c r="Z48" s="805"/>
      <c r="AA48" s="805"/>
      <c r="AB48" s="805"/>
      <c r="AC48" s="805"/>
      <c r="AD48" s="805"/>
      <c r="AE48" s="805"/>
    </row>
    <row r="49" spans="1:31" ht="15.75" customHeight="1">
      <c r="A49" s="10"/>
      <c r="B49" s="55" t="s">
        <v>175</v>
      </c>
      <c r="C49" s="55"/>
      <c r="D49" s="55"/>
      <c r="E49" s="55"/>
      <c r="F49" s="55"/>
      <c r="G49" s="55"/>
      <c r="H49" s="55"/>
      <c r="I49" s="55"/>
      <c r="J49" s="55"/>
      <c r="K49" s="55"/>
      <c r="L49" s="55"/>
      <c r="M49" s="55"/>
      <c r="N49" s="16"/>
      <c r="O49" s="16"/>
      <c r="P49" s="16"/>
      <c r="Q49" s="41"/>
      <c r="R49" s="55"/>
      <c r="S49" s="55"/>
      <c r="T49" s="55"/>
      <c r="U49" s="805"/>
      <c r="V49" s="805"/>
      <c r="W49" s="805"/>
      <c r="X49" s="805"/>
      <c r="Y49" s="805"/>
      <c r="Z49" s="805"/>
      <c r="AA49" s="805"/>
      <c r="AB49" s="805"/>
      <c r="AC49" s="805"/>
      <c r="AD49" s="805"/>
      <c r="AE49" s="805"/>
    </row>
    <row r="50" spans="1:31" ht="21.75" customHeight="1">
      <c r="A50" s="10"/>
      <c r="B50" s="58"/>
      <c r="C50" s="58"/>
      <c r="D50" s="58"/>
      <c r="E50" s="58"/>
      <c r="F50" s="58"/>
      <c r="G50" s="58"/>
      <c r="H50" s="55"/>
      <c r="I50" s="58"/>
      <c r="J50" s="58"/>
      <c r="K50" s="58"/>
      <c r="L50" s="58"/>
      <c r="M50" s="58"/>
      <c r="N50" s="814"/>
      <c r="O50" s="814"/>
      <c r="P50" s="814"/>
      <c r="Q50" s="814"/>
      <c r="R50" s="55"/>
      <c r="S50" s="55"/>
      <c r="T50" s="55"/>
      <c r="U50" s="805"/>
      <c r="V50" s="805"/>
      <c r="W50" s="805"/>
      <c r="X50" s="805"/>
      <c r="Y50" s="805"/>
      <c r="Z50" s="805"/>
      <c r="AA50" s="805"/>
      <c r="AB50" s="805"/>
      <c r="AC50" s="805"/>
      <c r="AD50" s="805"/>
      <c r="AE50" s="805"/>
    </row>
    <row r="51" spans="1:31" ht="12.75" customHeight="1">
      <c r="A51" s="10"/>
      <c r="B51" s="60" t="s">
        <v>181</v>
      </c>
      <c r="C51" s="60"/>
      <c r="D51" s="60"/>
      <c r="E51" s="60"/>
      <c r="F51" s="60"/>
      <c r="G51" s="60"/>
      <c r="H51" s="55"/>
      <c r="I51" s="60" t="s">
        <v>182</v>
      </c>
      <c r="J51" s="60"/>
      <c r="K51" s="60"/>
      <c r="L51" s="60"/>
      <c r="M51" s="60"/>
      <c r="N51" s="40"/>
      <c r="O51" s="40"/>
      <c r="P51" s="40"/>
      <c r="Q51" s="40"/>
      <c r="R51" s="55"/>
      <c r="S51" s="55"/>
      <c r="T51" s="55"/>
      <c r="U51" s="805"/>
      <c r="V51" s="805"/>
      <c r="W51" s="805"/>
      <c r="X51" s="805"/>
      <c r="Y51" s="805"/>
      <c r="Z51" s="805"/>
      <c r="AA51" s="805"/>
      <c r="AB51" s="805"/>
      <c r="AC51" s="805"/>
      <c r="AD51" s="805"/>
      <c r="AE51" s="805"/>
    </row>
    <row r="52" spans="1:31" ht="11.25" customHeight="1">
      <c r="A52" s="16"/>
      <c r="B52" s="55"/>
      <c r="C52" s="55"/>
      <c r="D52" s="55"/>
      <c r="E52" s="55"/>
      <c r="F52" s="55"/>
      <c r="G52" s="55"/>
      <c r="H52" s="55"/>
      <c r="I52" s="61" t="s">
        <v>185</v>
      </c>
      <c r="J52" s="61"/>
      <c r="K52" s="61"/>
      <c r="L52" s="61"/>
      <c r="M52" s="61"/>
      <c r="N52" s="42"/>
      <c r="O52" s="42"/>
      <c r="P52" s="42"/>
      <c r="Q52" s="16"/>
      <c r="R52" s="55"/>
      <c r="S52" s="55"/>
      <c r="T52" s="55"/>
      <c r="U52" s="805"/>
      <c r="V52" s="805"/>
      <c r="W52" s="805"/>
      <c r="X52" s="805"/>
      <c r="Y52" s="805"/>
      <c r="Z52" s="805"/>
      <c r="AA52" s="805"/>
      <c r="AB52" s="805"/>
      <c r="AC52" s="805"/>
      <c r="AD52" s="805"/>
      <c r="AE52" s="805"/>
    </row>
    <row r="53" spans="1:31" ht="17.25" customHeight="1">
      <c r="A53" s="16"/>
      <c r="B53" s="55" t="s">
        <v>188</v>
      </c>
      <c r="C53" s="55"/>
      <c r="D53" s="55"/>
      <c r="E53" s="55"/>
      <c r="F53" s="55"/>
      <c r="G53" s="55"/>
      <c r="H53" s="55"/>
      <c r="I53" s="55"/>
      <c r="J53" s="55"/>
      <c r="K53" s="55"/>
      <c r="L53" s="55"/>
      <c r="M53" s="55"/>
      <c r="N53" s="42"/>
      <c r="O53" s="42"/>
      <c r="P53" s="42"/>
      <c r="Q53" s="16"/>
      <c r="R53" s="55"/>
      <c r="S53" s="55"/>
      <c r="T53" s="55"/>
      <c r="U53" s="805"/>
      <c r="V53" s="805"/>
      <c r="W53" s="805"/>
      <c r="X53" s="805"/>
      <c r="Y53" s="805"/>
      <c r="Z53" s="805"/>
      <c r="AA53" s="805"/>
      <c r="AB53" s="805"/>
      <c r="AC53" s="805"/>
      <c r="AD53" s="805"/>
      <c r="AE53" s="805"/>
    </row>
    <row r="54" spans="1:31" ht="12" customHeight="1">
      <c r="A54" s="55"/>
      <c r="B54" s="55" t="s">
        <v>191</v>
      </c>
      <c r="C54" s="55"/>
      <c r="D54" s="55"/>
      <c r="E54" s="55"/>
      <c r="F54" s="55"/>
      <c r="G54" s="55"/>
      <c r="H54" s="55"/>
      <c r="I54" s="55"/>
      <c r="J54" s="55"/>
      <c r="K54" s="55"/>
      <c r="L54" s="55"/>
      <c r="M54" s="55"/>
      <c r="N54" s="42"/>
      <c r="O54" s="42"/>
      <c r="P54" s="42"/>
      <c r="Q54" s="814"/>
      <c r="R54" s="55"/>
      <c r="S54" s="55"/>
      <c r="T54" s="55"/>
      <c r="U54" s="805"/>
      <c r="V54" s="805"/>
      <c r="W54" s="805"/>
      <c r="X54" s="805"/>
      <c r="Y54" s="805"/>
      <c r="Z54" s="805"/>
      <c r="AA54" s="805"/>
      <c r="AB54" s="805"/>
      <c r="AC54" s="805"/>
      <c r="AD54" s="805"/>
      <c r="AE54" s="805"/>
    </row>
    <row r="55" spans="1:31" ht="21.75" customHeight="1">
      <c r="A55" s="55"/>
      <c r="B55" s="58"/>
      <c r="C55" s="58"/>
      <c r="D55" s="58"/>
      <c r="E55" s="58"/>
      <c r="F55" s="58"/>
      <c r="G55" s="58"/>
      <c r="H55" s="55"/>
      <c r="I55" s="58"/>
      <c r="J55" s="58"/>
      <c r="K55" s="58"/>
      <c r="L55" s="58"/>
      <c r="M55" s="58"/>
      <c r="N55" s="43"/>
      <c r="O55" s="43"/>
      <c r="P55" s="43"/>
      <c r="Q55" s="42"/>
      <c r="R55" s="55"/>
      <c r="S55" s="55"/>
      <c r="T55" s="55"/>
      <c r="U55" s="805"/>
      <c r="V55" s="805"/>
      <c r="W55" s="805"/>
      <c r="X55" s="805"/>
      <c r="Y55" s="805"/>
      <c r="Z55" s="805"/>
      <c r="AA55" s="805"/>
      <c r="AB55" s="805"/>
      <c r="AC55" s="805"/>
      <c r="AD55" s="805"/>
      <c r="AE55" s="805"/>
    </row>
    <row r="56" spans="1:31" ht="12" customHeight="1">
      <c r="A56" s="55"/>
      <c r="B56" s="59" t="s">
        <v>198</v>
      </c>
      <c r="C56" s="59"/>
      <c r="D56" s="59"/>
      <c r="E56" s="59"/>
      <c r="F56" s="59"/>
      <c r="G56" s="59"/>
      <c r="H56" s="55"/>
      <c r="I56" s="59" t="s">
        <v>199</v>
      </c>
      <c r="J56" s="59"/>
      <c r="K56" s="59"/>
      <c r="L56" s="59"/>
      <c r="M56" s="59"/>
      <c r="N56" s="43"/>
      <c r="O56" s="43"/>
      <c r="P56" s="43"/>
      <c r="Q56" s="42"/>
      <c r="R56" s="55"/>
      <c r="S56" s="55"/>
      <c r="T56" s="55"/>
      <c r="U56" s="805"/>
      <c r="V56" s="805"/>
      <c r="W56" s="805"/>
      <c r="X56" s="805"/>
      <c r="Y56" s="805"/>
      <c r="Z56" s="805"/>
      <c r="AA56" s="805"/>
      <c r="AB56" s="805"/>
      <c r="AC56" s="805"/>
      <c r="AD56" s="805"/>
      <c r="AE56" s="805"/>
    </row>
    <row r="57" spans="1:31" ht="19.5" customHeight="1">
      <c r="A57" s="62" t="s">
        <v>202</v>
      </c>
      <c r="B57" s="55"/>
      <c r="C57" s="55"/>
      <c r="D57" s="55"/>
      <c r="E57" s="55"/>
      <c r="F57" s="55"/>
      <c r="G57" s="55"/>
      <c r="H57" s="55"/>
      <c r="I57" s="55"/>
      <c r="J57" s="55"/>
      <c r="K57" s="55"/>
      <c r="L57" s="55"/>
      <c r="M57" s="55"/>
      <c r="N57" s="43"/>
      <c r="O57" s="43"/>
      <c r="P57" s="43"/>
      <c r="Q57" s="42"/>
      <c r="R57" s="55"/>
      <c r="S57" s="55"/>
      <c r="T57" s="55"/>
      <c r="U57" s="805"/>
      <c r="V57" s="805"/>
      <c r="W57" s="805"/>
      <c r="X57" s="805"/>
      <c r="Y57" s="805"/>
      <c r="Z57" s="805"/>
      <c r="AA57" s="805"/>
      <c r="AB57" s="805"/>
      <c r="AC57" s="805"/>
      <c r="AD57" s="805"/>
      <c r="AE57" s="805"/>
    </row>
    <row r="58" spans="1:31" ht="15" customHeight="1">
      <c r="A58" s="809" t="s">
        <v>586</v>
      </c>
      <c r="B58" s="10"/>
      <c r="C58" s="10"/>
      <c r="D58" s="10"/>
      <c r="E58" s="10"/>
      <c r="F58" s="10"/>
      <c r="G58" s="10"/>
      <c r="H58" s="10"/>
      <c r="I58" s="10"/>
      <c r="J58" s="43"/>
      <c r="K58" s="10"/>
      <c r="L58" s="10"/>
      <c r="M58" s="810" t="s">
        <v>587</v>
      </c>
      <c r="N58" s="43"/>
      <c r="O58" s="43"/>
      <c r="P58" s="43"/>
      <c r="Q58" s="37"/>
      <c r="R58" s="55"/>
      <c r="S58" s="55"/>
      <c r="T58" s="55"/>
      <c r="U58" s="805"/>
      <c r="V58" s="805"/>
      <c r="W58" s="805"/>
      <c r="X58" s="805"/>
      <c r="Y58" s="805"/>
      <c r="Z58" s="805"/>
      <c r="AA58" s="805"/>
      <c r="AB58" s="805"/>
      <c r="AC58" s="805"/>
      <c r="AD58" s="805"/>
      <c r="AE58" s="805"/>
    </row>
    <row r="59" spans="1:31" ht="12.75">
      <c r="A59" s="10" t="s">
        <v>207</v>
      </c>
      <c r="B59" s="10"/>
      <c r="C59" s="10"/>
      <c r="D59" s="10"/>
      <c r="E59" s="10"/>
      <c r="F59" s="10"/>
      <c r="G59" s="10"/>
      <c r="H59" s="10"/>
      <c r="I59" s="10"/>
      <c r="J59" s="10"/>
      <c r="K59" s="65" t="str">
        <f>("(")&amp;($L$13)&amp;(" ")&amp;($L$14)&amp;(")")</f>
        <v>(  )</v>
      </c>
      <c r="L59" s="65"/>
      <c r="M59" s="44">
        <f ca="1">NOW()</f>
        <v>41214.83032094908</v>
      </c>
      <c r="N59" s="44"/>
      <c r="O59" s="44"/>
      <c r="P59" s="44"/>
      <c r="Q59" s="43"/>
      <c r="R59" s="55"/>
      <c r="S59" s="55"/>
      <c r="T59" s="55"/>
      <c r="U59" s="805"/>
      <c r="V59" s="805"/>
      <c r="W59" s="805"/>
      <c r="X59" s="805"/>
      <c r="Y59" s="805"/>
      <c r="Z59" s="805"/>
      <c r="AA59" s="805"/>
      <c r="AB59" s="805"/>
      <c r="AC59" s="805"/>
      <c r="AD59" s="805"/>
      <c r="AE59" s="805"/>
    </row>
    <row r="60" spans="8:31" ht="12.75">
      <c r="H60" s="8"/>
      <c r="N60" s="805"/>
      <c r="O60" s="805"/>
      <c r="P60" s="805"/>
      <c r="Q60" s="43"/>
      <c r="R60" s="55"/>
      <c r="S60" s="55"/>
      <c r="T60" s="55"/>
      <c r="U60" s="805"/>
      <c r="V60" s="805"/>
      <c r="W60" s="805"/>
      <c r="X60" s="805"/>
      <c r="Y60" s="805"/>
      <c r="Z60" s="805"/>
      <c r="AA60" s="805"/>
      <c r="AB60" s="805"/>
      <c r="AC60" s="805"/>
      <c r="AD60" s="805"/>
      <c r="AE60" s="805"/>
    </row>
    <row r="61" spans="13:31" ht="12.75">
      <c r="M61" s="776"/>
      <c r="N61" s="805"/>
      <c r="O61" s="805"/>
      <c r="P61" s="805"/>
      <c r="Q61" s="43"/>
      <c r="R61" s="55"/>
      <c r="S61" s="55"/>
      <c r="T61" s="55"/>
      <c r="U61" s="805"/>
      <c r="V61" s="805"/>
      <c r="W61" s="805"/>
      <c r="X61" s="805"/>
      <c r="Y61" s="805"/>
      <c r="Z61" s="805"/>
      <c r="AA61" s="805"/>
      <c r="AB61" s="805"/>
      <c r="AC61" s="805"/>
      <c r="AD61" s="805"/>
      <c r="AE61" s="805"/>
    </row>
    <row r="62" spans="14:31" ht="12.75">
      <c r="N62" s="805"/>
      <c r="O62" s="805"/>
      <c r="P62" s="805"/>
      <c r="Q62" s="43"/>
      <c r="R62" s="55"/>
      <c r="S62" s="55"/>
      <c r="T62" s="55"/>
      <c r="U62" s="805"/>
      <c r="V62" s="805"/>
      <c r="W62" s="805"/>
      <c r="X62" s="805"/>
      <c r="Y62" s="805"/>
      <c r="Z62" s="805"/>
      <c r="AA62" s="805"/>
      <c r="AB62" s="805"/>
      <c r="AC62" s="805"/>
      <c r="AD62" s="805"/>
      <c r="AE62" s="805"/>
    </row>
    <row r="63" spans="14:31" ht="12.75">
      <c r="N63" s="805"/>
      <c r="O63" s="805"/>
      <c r="P63" s="805"/>
      <c r="Q63" s="44"/>
      <c r="R63" s="55"/>
      <c r="S63" s="55"/>
      <c r="T63" s="55"/>
      <c r="U63" s="805"/>
      <c r="V63" s="805"/>
      <c r="W63" s="805"/>
      <c r="X63" s="805"/>
      <c r="Y63" s="805"/>
      <c r="Z63" s="805"/>
      <c r="AA63" s="805"/>
      <c r="AB63" s="805"/>
      <c r="AC63" s="805"/>
      <c r="AD63" s="805"/>
      <c r="AE63" s="805"/>
    </row>
    <row r="64" spans="14:31" ht="12.75">
      <c r="N64" s="805"/>
      <c r="O64" s="805"/>
      <c r="P64" s="805"/>
      <c r="Q64" s="805"/>
      <c r="R64" s="55"/>
      <c r="S64" s="55"/>
      <c r="T64" s="55"/>
      <c r="U64" s="805"/>
      <c r="V64" s="805"/>
      <c r="W64" s="805"/>
      <c r="X64" s="805"/>
      <c r="Y64" s="805"/>
      <c r="Z64" s="805"/>
      <c r="AA64" s="805"/>
      <c r="AB64" s="805"/>
      <c r="AC64" s="805"/>
      <c r="AD64" s="805"/>
      <c r="AE64" s="805"/>
    </row>
    <row r="65" spans="14:31" ht="12.75">
      <c r="N65" s="805"/>
      <c r="O65" s="805"/>
      <c r="P65" s="805"/>
      <c r="Q65" s="805"/>
      <c r="R65" s="55"/>
      <c r="S65" s="55"/>
      <c r="T65" s="55"/>
      <c r="U65" s="805"/>
      <c r="V65" s="805"/>
      <c r="W65" s="805"/>
      <c r="X65" s="805"/>
      <c r="Y65" s="805"/>
      <c r="Z65" s="805"/>
      <c r="AA65" s="805"/>
      <c r="AB65" s="805"/>
      <c r="AC65" s="805"/>
      <c r="AD65" s="805"/>
      <c r="AE65" s="805"/>
    </row>
    <row r="66" spans="14:31" ht="12.75">
      <c r="N66" s="805"/>
      <c r="O66" s="805"/>
      <c r="P66" s="805"/>
      <c r="Q66" s="805"/>
      <c r="R66" s="55"/>
      <c r="S66" s="55"/>
      <c r="T66" s="55"/>
      <c r="U66" s="805"/>
      <c r="V66" s="805"/>
      <c r="W66" s="805"/>
      <c r="X66" s="805"/>
      <c r="Y66" s="805"/>
      <c r="Z66" s="805"/>
      <c r="AA66" s="805"/>
      <c r="AB66" s="805"/>
      <c r="AC66" s="805"/>
      <c r="AD66" s="805"/>
      <c r="AE66" s="805"/>
    </row>
    <row r="67" spans="14:31" ht="12.75">
      <c r="N67" s="805"/>
      <c r="O67" s="805"/>
      <c r="P67" s="805"/>
      <c r="Q67" s="805"/>
      <c r="R67" s="55"/>
      <c r="S67" s="55"/>
      <c r="T67" s="55"/>
      <c r="U67" s="805"/>
      <c r="V67" s="805"/>
      <c r="W67" s="805"/>
      <c r="X67" s="805"/>
      <c r="Y67" s="805"/>
      <c r="Z67" s="805"/>
      <c r="AA67" s="805"/>
      <c r="AB67" s="805"/>
      <c r="AC67" s="805"/>
      <c r="AD67" s="805"/>
      <c r="AE67" s="805"/>
    </row>
    <row r="68" spans="14:31" ht="12.75">
      <c r="N68" s="805"/>
      <c r="O68" s="805"/>
      <c r="P68" s="805"/>
      <c r="Q68" s="805"/>
      <c r="R68" s="55"/>
      <c r="S68" s="55"/>
      <c r="T68" s="55"/>
      <c r="U68" s="805"/>
      <c r="V68" s="805"/>
      <c r="W68" s="805"/>
      <c r="X68" s="805"/>
      <c r="Y68" s="805"/>
      <c r="Z68" s="805"/>
      <c r="AA68" s="805"/>
      <c r="AB68" s="805"/>
      <c r="AC68" s="805"/>
      <c r="AD68" s="805"/>
      <c r="AE68" s="805"/>
    </row>
    <row r="69" spans="14:31" ht="12.75">
      <c r="N69" s="805"/>
      <c r="O69" s="805"/>
      <c r="P69" s="805"/>
      <c r="Q69" s="805"/>
      <c r="R69" s="55"/>
      <c r="S69" s="55"/>
      <c r="T69" s="55"/>
      <c r="U69" s="805"/>
      <c r="V69" s="805"/>
      <c r="W69" s="805"/>
      <c r="X69" s="805"/>
      <c r="Y69" s="805"/>
      <c r="Z69" s="805"/>
      <c r="AA69" s="805"/>
      <c r="AB69" s="805"/>
      <c r="AC69" s="805"/>
      <c r="AD69" s="805"/>
      <c r="AE69" s="805"/>
    </row>
    <row r="70" spans="14:31" ht="12.75">
      <c r="N70" s="805"/>
      <c r="O70" s="805"/>
      <c r="P70" s="805"/>
      <c r="Q70" s="805"/>
      <c r="R70" s="55"/>
      <c r="S70" s="55"/>
      <c r="T70" s="55"/>
      <c r="U70" s="805"/>
      <c r="V70" s="805"/>
      <c r="W70" s="805"/>
      <c r="X70" s="805"/>
      <c r="Y70" s="805"/>
      <c r="Z70" s="805"/>
      <c r="AA70" s="805"/>
      <c r="AB70" s="805"/>
      <c r="AC70" s="805"/>
      <c r="AD70" s="805"/>
      <c r="AE70" s="805"/>
    </row>
    <row r="71" spans="14:31" ht="12.75">
      <c r="N71" s="805"/>
      <c r="O71" s="805"/>
      <c r="P71" s="805"/>
      <c r="Q71" s="805"/>
      <c r="R71" s="55"/>
      <c r="S71" s="55"/>
      <c r="T71" s="55"/>
      <c r="U71" s="805"/>
      <c r="V71" s="805"/>
      <c r="W71" s="805"/>
      <c r="X71" s="805"/>
      <c r="Y71" s="805"/>
      <c r="Z71" s="805"/>
      <c r="AA71" s="805"/>
      <c r="AB71" s="805"/>
      <c r="AC71" s="805"/>
      <c r="AD71" s="805"/>
      <c r="AE71" s="805"/>
    </row>
    <row r="72" spans="14:31" ht="12.75">
      <c r="N72" s="805"/>
      <c r="O72" s="805"/>
      <c r="P72" s="805"/>
      <c r="Q72" s="805"/>
      <c r="R72" s="55"/>
      <c r="S72" s="55"/>
      <c r="T72" s="55"/>
      <c r="U72" s="805"/>
      <c r="V72" s="805"/>
      <c r="W72" s="805"/>
      <c r="X72" s="805"/>
      <c r="Y72" s="805"/>
      <c r="Z72" s="805"/>
      <c r="AA72" s="805"/>
      <c r="AB72" s="805"/>
      <c r="AC72" s="805"/>
      <c r="AD72" s="805"/>
      <c r="AE72" s="805"/>
    </row>
    <row r="73" spans="14:31" ht="12.75">
      <c r="N73" s="805"/>
      <c r="O73" s="805"/>
      <c r="P73" s="805"/>
      <c r="Q73" s="805"/>
      <c r="R73" s="55"/>
      <c r="S73" s="55"/>
      <c r="T73" s="55"/>
      <c r="U73" s="805"/>
      <c r="V73" s="805"/>
      <c r="W73" s="805"/>
      <c r="X73" s="805"/>
      <c r="Y73" s="805"/>
      <c r="Z73" s="805"/>
      <c r="AA73" s="805"/>
      <c r="AB73" s="805"/>
      <c r="AC73" s="805"/>
      <c r="AD73" s="805"/>
      <c r="AE73" s="805"/>
    </row>
    <row r="74" spans="14:31" ht="12.75">
      <c r="N74" s="805"/>
      <c r="O74" s="805"/>
      <c r="P74" s="805"/>
      <c r="Q74" s="805"/>
      <c r="R74" s="55"/>
      <c r="S74" s="55"/>
      <c r="T74" s="55"/>
      <c r="U74" s="805"/>
      <c r="V74" s="805"/>
      <c r="W74" s="805"/>
      <c r="X74" s="805"/>
      <c r="Y74" s="805"/>
      <c r="Z74" s="805"/>
      <c r="AA74" s="805"/>
      <c r="AB74" s="805"/>
      <c r="AC74" s="805"/>
      <c r="AD74" s="805"/>
      <c r="AE74" s="805"/>
    </row>
    <row r="75" spans="14:31" ht="12.75">
      <c r="N75" s="805"/>
      <c r="O75" s="805"/>
      <c r="P75" s="805"/>
      <c r="Q75" s="805"/>
      <c r="R75" s="55"/>
      <c r="S75" s="55"/>
      <c r="T75" s="55"/>
      <c r="U75" s="805"/>
      <c r="V75" s="805"/>
      <c r="W75" s="805"/>
      <c r="X75" s="805"/>
      <c r="Y75" s="805"/>
      <c r="Z75" s="805"/>
      <c r="AA75" s="805"/>
      <c r="AB75" s="805"/>
      <c r="AC75" s="805"/>
      <c r="AD75" s="805"/>
      <c r="AE75" s="805"/>
    </row>
    <row r="76" spans="14:31" ht="12.75">
      <c r="N76" s="805"/>
      <c r="O76" s="805"/>
      <c r="P76" s="805"/>
      <c r="Q76" s="805"/>
      <c r="R76" s="55"/>
      <c r="S76" s="55"/>
      <c r="T76" s="55"/>
      <c r="U76" s="805"/>
      <c r="V76" s="805"/>
      <c r="W76" s="805"/>
      <c r="X76" s="805"/>
      <c r="Y76" s="805"/>
      <c r="Z76" s="805"/>
      <c r="AA76" s="805"/>
      <c r="AB76" s="805"/>
      <c r="AC76" s="805"/>
      <c r="AD76" s="805"/>
      <c r="AE76" s="805"/>
    </row>
    <row r="77" spans="14:31" ht="12.75">
      <c r="N77" s="805"/>
      <c r="O77" s="805"/>
      <c r="P77" s="805"/>
      <c r="Q77" s="805"/>
      <c r="R77" s="55"/>
      <c r="S77" s="55"/>
      <c r="T77" s="55"/>
      <c r="U77" s="805"/>
      <c r="V77" s="805"/>
      <c r="W77" s="805"/>
      <c r="X77" s="805"/>
      <c r="Y77" s="805"/>
      <c r="Z77" s="805"/>
      <c r="AA77" s="805"/>
      <c r="AB77" s="805"/>
      <c r="AC77" s="805"/>
      <c r="AD77" s="805"/>
      <c r="AE77" s="805"/>
    </row>
    <row r="78" spans="14:31" ht="12.75">
      <c r="N78" s="805"/>
      <c r="O78" s="805"/>
      <c r="P78" s="805"/>
      <c r="Q78" s="805"/>
      <c r="R78" s="55"/>
      <c r="S78" s="55"/>
      <c r="T78" s="55"/>
      <c r="U78" s="805"/>
      <c r="V78" s="805"/>
      <c r="W78" s="805"/>
      <c r="X78" s="805"/>
      <c r="Y78" s="805"/>
      <c r="Z78" s="805"/>
      <c r="AA78" s="805"/>
      <c r="AB78" s="805"/>
      <c r="AC78" s="805"/>
      <c r="AD78" s="805"/>
      <c r="AE78" s="805"/>
    </row>
    <row r="79" spans="14:31" ht="12.75">
      <c r="N79" s="805"/>
      <c r="O79" s="805"/>
      <c r="P79" s="805"/>
      <c r="Q79" s="805"/>
      <c r="R79" s="55"/>
      <c r="S79" s="55"/>
      <c r="T79" s="55"/>
      <c r="U79" s="805"/>
      <c r="V79" s="805"/>
      <c r="W79" s="805"/>
      <c r="X79" s="805"/>
      <c r="Y79" s="805"/>
      <c r="Z79" s="805"/>
      <c r="AA79" s="805"/>
      <c r="AB79" s="805"/>
      <c r="AC79" s="805"/>
      <c r="AD79" s="805"/>
      <c r="AE79" s="805"/>
    </row>
    <row r="80" spans="14:31" ht="12.75">
      <c r="N80" s="805"/>
      <c r="O80" s="805"/>
      <c r="P80" s="805"/>
      <c r="Q80" s="805"/>
      <c r="R80" s="55"/>
      <c r="S80" s="55"/>
      <c r="T80" s="55"/>
      <c r="U80" s="805"/>
      <c r="V80" s="805"/>
      <c r="W80" s="805"/>
      <c r="X80" s="805"/>
      <c r="Y80" s="805"/>
      <c r="Z80" s="805"/>
      <c r="AA80" s="805"/>
      <c r="AB80" s="805"/>
      <c r="AC80" s="805"/>
      <c r="AD80" s="805"/>
      <c r="AE80" s="805"/>
    </row>
    <row r="81" spans="14:31" ht="12.75">
      <c r="N81" s="805"/>
      <c r="O81" s="805"/>
      <c r="P81" s="805"/>
      <c r="Q81" s="805"/>
      <c r="R81" s="55"/>
      <c r="S81" s="55"/>
      <c r="T81" s="55"/>
      <c r="U81" s="805"/>
      <c r="V81" s="805"/>
      <c r="W81" s="805"/>
      <c r="X81" s="805"/>
      <c r="Y81" s="805"/>
      <c r="Z81" s="805"/>
      <c r="AA81" s="805"/>
      <c r="AB81" s="805"/>
      <c r="AC81" s="805"/>
      <c r="AD81" s="805"/>
      <c r="AE81" s="805"/>
    </row>
    <row r="82" spans="14:31" ht="12.75">
      <c r="N82" s="805"/>
      <c r="O82" s="805"/>
      <c r="P82" s="805"/>
      <c r="Q82" s="805"/>
      <c r="R82" s="55"/>
      <c r="S82" s="55"/>
      <c r="T82" s="55"/>
      <c r="U82" s="805"/>
      <c r="V82" s="805"/>
      <c r="W82" s="805"/>
      <c r="X82" s="805"/>
      <c r="Y82" s="805"/>
      <c r="Z82" s="805"/>
      <c r="AA82" s="805"/>
      <c r="AB82" s="805"/>
      <c r="AC82" s="805"/>
      <c r="AD82" s="805"/>
      <c r="AE82" s="805"/>
    </row>
    <row r="83" spans="14:31" ht="12.75">
      <c r="N83" s="805"/>
      <c r="O83" s="805"/>
      <c r="P83" s="805"/>
      <c r="Q83" s="805"/>
      <c r="R83" s="55"/>
      <c r="S83" s="55"/>
      <c r="T83" s="55"/>
      <c r="U83" s="805"/>
      <c r="V83" s="805"/>
      <c r="W83" s="805"/>
      <c r="X83" s="805"/>
      <c r="Y83" s="805"/>
      <c r="Z83" s="805"/>
      <c r="AA83" s="805"/>
      <c r="AB83" s="805"/>
      <c r="AC83" s="805"/>
      <c r="AD83" s="805"/>
      <c r="AE83" s="805"/>
    </row>
    <row r="84" spans="14:18" ht="12.75">
      <c r="N84" s="805"/>
      <c r="O84" s="805"/>
      <c r="P84" s="805"/>
      <c r="Q84" s="805"/>
      <c r="R84" s="55"/>
    </row>
    <row r="85" spans="14:18" ht="12.75">
      <c r="N85" s="805"/>
      <c r="O85" s="805"/>
      <c r="P85" s="805"/>
      <c r="Q85" s="805"/>
      <c r="R85" s="55"/>
    </row>
    <row r="86" spans="14:18" ht="12.75">
      <c r="N86" s="805"/>
      <c r="O86" s="805"/>
      <c r="P86" s="805"/>
      <c r="Q86" s="805"/>
      <c r="R86" s="55"/>
    </row>
    <row r="87" spans="14:18" ht="12.75">
      <c r="N87" s="805"/>
      <c r="O87" s="805"/>
      <c r="P87" s="805"/>
      <c r="Q87" s="805"/>
      <c r="R87" s="55"/>
    </row>
    <row r="88" spans="14:18" ht="12.75">
      <c r="N88" s="805"/>
      <c r="O88" s="805"/>
      <c r="P88" s="805"/>
      <c r="Q88" s="805"/>
      <c r="R88" s="55"/>
    </row>
    <row r="89" spans="14:18" ht="12.75">
      <c r="N89" s="805"/>
      <c r="O89" s="805"/>
      <c r="P89" s="805"/>
      <c r="Q89" s="805"/>
      <c r="R89" s="55"/>
    </row>
    <row r="90" spans="14:18" ht="12.75">
      <c r="N90" s="805"/>
      <c r="O90" s="805"/>
      <c r="P90" s="805"/>
      <c r="Q90" s="805"/>
      <c r="R90" s="55"/>
    </row>
    <row r="91" spans="14:18" ht="12.75">
      <c r="N91" s="805"/>
      <c r="O91" s="805"/>
      <c r="P91" s="805"/>
      <c r="Q91" s="805"/>
      <c r="R91" s="55"/>
    </row>
    <row r="92" spans="14:18" ht="12.75">
      <c r="N92" s="805"/>
      <c r="O92" s="805"/>
      <c r="P92" s="805"/>
      <c r="Q92" s="805"/>
      <c r="R92" s="55"/>
    </row>
    <row r="93" spans="14:18" ht="12.75">
      <c r="N93" s="805"/>
      <c r="O93" s="805"/>
      <c r="P93" s="805"/>
      <c r="Q93" s="805"/>
      <c r="R93" s="55"/>
    </row>
    <row r="94" spans="14:18" ht="12.75">
      <c r="N94" s="805"/>
      <c r="O94" s="805"/>
      <c r="P94" s="805"/>
      <c r="Q94" s="805"/>
      <c r="R94" s="55"/>
    </row>
    <row r="95" spans="14:18" ht="12.75">
      <c r="N95" s="805"/>
      <c r="O95" s="805"/>
      <c r="P95" s="805"/>
      <c r="Q95" s="805"/>
      <c r="R95" s="55"/>
    </row>
    <row r="96" spans="14:18" ht="12.75">
      <c r="N96" s="805"/>
      <c r="O96" s="805"/>
      <c r="P96" s="805"/>
      <c r="Q96" s="805"/>
      <c r="R96" s="55"/>
    </row>
    <row r="97" spans="14:23" ht="12.75">
      <c r="N97" s="805"/>
      <c r="O97" s="805"/>
      <c r="P97" s="805"/>
      <c r="Q97" s="805"/>
      <c r="R97" s="55"/>
      <c r="W97" s="8" t="str">
        <f>IF(W99=1," ",W101)</f>
        <v> </v>
      </c>
    </row>
    <row r="98" spans="14:18" ht="12.75">
      <c r="N98" s="805"/>
      <c r="O98" s="805"/>
      <c r="P98" s="805"/>
      <c r="Q98" s="805"/>
      <c r="R98" s="55"/>
    </row>
    <row r="99" spans="18:26" ht="15">
      <c r="R99" s="49"/>
      <c r="W99" s="8">
        <v>1</v>
      </c>
      <c r="X99" s="8">
        <v>1</v>
      </c>
      <c r="Y99" s="4" t="s">
        <v>562</v>
      </c>
      <c r="Z99" s="8">
        <v>1</v>
      </c>
    </row>
    <row r="100" spans="18:27" ht="15">
      <c r="R100" s="49"/>
      <c r="S100">
        <v>1</v>
      </c>
      <c r="T100" t="s">
        <v>32</v>
      </c>
      <c r="W100" s="8">
        <f>LOOKUP($W$99,$Z$99:$AA$154)</f>
        <v>0</v>
      </c>
      <c r="X100" s="8">
        <v>2</v>
      </c>
      <c r="Y100" s="4" t="s">
        <v>33</v>
      </c>
      <c r="Z100" s="8">
        <v>2</v>
      </c>
      <c r="AA100" s="4" t="s">
        <v>34</v>
      </c>
    </row>
    <row r="101" spans="18:27" ht="15">
      <c r="R101" s="49"/>
      <c r="S101">
        <v>2</v>
      </c>
      <c r="T101" t="s">
        <v>36</v>
      </c>
      <c r="W101" s="8" t="str">
        <f>LOOKUP($W$99,$X$99:$Y$154)</f>
        <v>SELECT</v>
      </c>
      <c r="X101" s="8">
        <v>3</v>
      </c>
      <c r="Y101" s="4" t="s">
        <v>37</v>
      </c>
      <c r="Z101" s="8">
        <v>3</v>
      </c>
      <c r="AA101" s="4" t="s">
        <v>38</v>
      </c>
    </row>
    <row r="102" spans="18:27" ht="15">
      <c r="R102" s="49"/>
      <c r="S102">
        <v>3</v>
      </c>
      <c r="T102" t="s">
        <v>609</v>
      </c>
      <c r="W102" s="8" t="str">
        <f>IF(W100=0," ",W100)</f>
        <v> </v>
      </c>
      <c r="X102" s="8">
        <v>4</v>
      </c>
      <c r="Y102" s="4" t="s">
        <v>41</v>
      </c>
      <c r="Z102" s="8">
        <v>4</v>
      </c>
      <c r="AA102" s="4" t="s">
        <v>42</v>
      </c>
    </row>
    <row r="103" spans="18:27" ht="15">
      <c r="R103" s="49"/>
      <c r="S103">
        <v>4</v>
      </c>
      <c r="T103" t="s">
        <v>40</v>
      </c>
      <c r="W103" s="8"/>
      <c r="X103" s="8">
        <v>5</v>
      </c>
      <c r="Y103" s="4" t="s">
        <v>44</v>
      </c>
      <c r="Z103" s="8">
        <v>5</v>
      </c>
      <c r="AA103" s="4" t="s">
        <v>45</v>
      </c>
    </row>
    <row r="104" spans="18:27" ht="15">
      <c r="R104" s="49"/>
      <c r="S104">
        <v>5</v>
      </c>
      <c r="T104" t="s">
        <v>43</v>
      </c>
      <c r="W104" s="8">
        <v>1</v>
      </c>
      <c r="X104" s="8">
        <v>6</v>
      </c>
      <c r="Y104" s="4" t="s">
        <v>47</v>
      </c>
      <c r="Z104" s="8">
        <v>6</v>
      </c>
      <c r="AA104" s="4" t="s">
        <v>48</v>
      </c>
    </row>
    <row r="105" spans="18:27" ht="15">
      <c r="R105" s="49"/>
      <c r="S105">
        <v>6</v>
      </c>
      <c r="T105" t="s">
        <v>46</v>
      </c>
      <c r="W105" s="8" t="str">
        <f>LOOKUP($W$104,$X$99:$Y$154)</f>
        <v>SELECT</v>
      </c>
      <c r="X105" s="8">
        <v>7</v>
      </c>
      <c r="Y105" s="4" t="s">
        <v>50</v>
      </c>
      <c r="Z105" s="8">
        <v>7</v>
      </c>
      <c r="AA105" s="4" t="s">
        <v>51</v>
      </c>
    </row>
    <row r="106" spans="18:27" ht="15">
      <c r="R106" s="49">
        <v>1</v>
      </c>
      <c r="S106">
        <v>7</v>
      </c>
      <c r="T106" t="s">
        <v>49</v>
      </c>
      <c r="W106" s="8">
        <f>IF(W104=1,1,0)</f>
        <v>1</v>
      </c>
      <c r="X106" s="8">
        <v>8</v>
      </c>
      <c r="Y106" s="4" t="s">
        <v>54</v>
      </c>
      <c r="Z106" s="8">
        <v>8</v>
      </c>
      <c r="AA106" s="4" t="s">
        <v>55</v>
      </c>
    </row>
    <row r="107" spans="18:27" ht="15">
      <c r="R107" s="49"/>
      <c r="S107">
        <v>8</v>
      </c>
      <c r="T107" t="s">
        <v>53</v>
      </c>
      <c r="W107" s="8">
        <v>1</v>
      </c>
      <c r="X107" s="8">
        <v>9</v>
      </c>
      <c r="Y107" s="4" t="s">
        <v>57</v>
      </c>
      <c r="Z107" s="8">
        <v>9</v>
      </c>
      <c r="AA107" s="4" t="s">
        <v>58</v>
      </c>
    </row>
    <row r="108" spans="18:27" ht="15">
      <c r="R108" s="49"/>
      <c r="S108">
        <v>9</v>
      </c>
      <c r="T108" t="s">
        <v>56</v>
      </c>
      <c r="W108" s="8" t="str">
        <f>LOOKUP($W$107,$X$99:$Y$154)</f>
        <v>SELECT</v>
      </c>
      <c r="X108" s="8">
        <v>10</v>
      </c>
      <c r="Y108" s="4" t="s">
        <v>60</v>
      </c>
      <c r="Z108" s="8">
        <v>10</v>
      </c>
      <c r="AA108" s="4" t="s">
        <v>61</v>
      </c>
    </row>
    <row r="109" spans="18:27" ht="15">
      <c r="R109" s="48"/>
      <c r="S109">
        <v>10</v>
      </c>
      <c r="T109" t="s">
        <v>64</v>
      </c>
      <c r="W109" s="8">
        <f>IF(W107=1,1,0)</f>
        <v>1</v>
      </c>
      <c r="X109" s="8">
        <v>11</v>
      </c>
      <c r="Y109" s="4" t="s">
        <v>65</v>
      </c>
      <c r="Z109" s="8">
        <v>11</v>
      </c>
      <c r="AA109" s="4" t="s">
        <v>66</v>
      </c>
    </row>
    <row r="110" spans="18:27" ht="15">
      <c r="R110" s="48"/>
      <c r="S110">
        <v>11</v>
      </c>
      <c r="T110" t="s">
        <v>70</v>
      </c>
      <c r="X110" s="8">
        <v>12</v>
      </c>
      <c r="Y110" s="4" t="s">
        <v>71</v>
      </c>
      <c r="Z110" s="8">
        <v>12</v>
      </c>
      <c r="AA110" s="4" t="s">
        <v>72</v>
      </c>
    </row>
    <row r="111" spans="18:27" ht="15">
      <c r="R111" s="48"/>
      <c r="S111">
        <v>12</v>
      </c>
      <c r="T111" t="s">
        <v>73</v>
      </c>
      <c r="X111" s="8">
        <v>13</v>
      </c>
      <c r="Y111" s="4" t="s">
        <v>74</v>
      </c>
      <c r="Z111" s="8">
        <v>13</v>
      </c>
      <c r="AA111" s="4" t="s">
        <v>75</v>
      </c>
    </row>
    <row r="112" spans="18:27" ht="15">
      <c r="R112" s="48"/>
      <c r="S112">
        <v>13</v>
      </c>
      <c r="T112" t="s">
        <v>79</v>
      </c>
      <c r="X112" s="8">
        <v>14</v>
      </c>
      <c r="Y112" s="4" t="s">
        <v>80</v>
      </c>
      <c r="Z112" s="8">
        <v>14</v>
      </c>
      <c r="AA112" s="4" t="s">
        <v>81</v>
      </c>
    </row>
    <row r="113" spans="18:27" ht="15">
      <c r="R113" s="48"/>
      <c r="S113">
        <v>14</v>
      </c>
      <c r="T113" t="s">
        <v>83</v>
      </c>
      <c r="X113" s="8">
        <v>15</v>
      </c>
      <c r="Y113" s="4" t="s">
        <v>84</v>
      </c>
      <c r="Z113" s="8">
        <v>15</v>
      </c>
      <c r="AA113" s="4" t="s">
        <v>85</v>
      </c>
    </row>
    <row r="114" spans="18:27" ht="15">
      <c r="R114" s="48"/>
      <c r="S114">
        <v>15</v>
      </c>
      <c r="T114" t="s">
        <v>88</v>
      </c>
      <c r="X114" s="8">
        <v>16</v>
      </c>
      <c r="Y114" s="4" t="s">
        <v>89</v>
      </c>
      <c r="Z114" s="8">
        <v>16</v>
      </c>
      <c r="AA114" s="4" t="s">
        <v>90</v>
      </c>
    </row>
    <row r="115" spans="18:27" ht="15">
      <c r="R115" s="48"/>
      <c r="S115">
        <v>16</v>
      </c>
      <c r="T115" t="s">
        <v>92</v>
      </c>
      <c r="X115" s="8">
        <v>17</v>
      </c>
      <c r="Y115" s="4" t="s">
        <v>93</v>
      </c>
      <c r="Z115" s="8">
        <v>17</v>
      </c>
      <c r="AA115" s="4" t="s">
        <v>94</v>
      </c>
    </row>
    <row r="116" spans="18:27" ht="15">
      <c r="R116" s="48"/>
      <c r="S116">
        <v>17</v>
      </c>
      <c r="T116" t="s">
        <v>96</v>
      </c>
      <c r="X116" s="8">
        <v>18</v>
      </c>
      <c r="Y116" s="4" t="s">
        <v>97</v>
      </c>
      <c r="Z116" s="8">
        <v>18</v>
      </c>
      <c r="AA116" s="4" t="s">
        <v>98</v>
      </c>
    </row>
    <row r="117" spans="18:27" ht="15">
      <c r="R117" s="48"/>
      <c r="S117">
        <v>18</v>
      </c>
      <c r="T117" t="s">
        <v>100</v>
      </c>
      <c r="X117" s="8">
        <v>19</v>
      </c>
      <c r="Y117" s="4" t="s">
        <v>101</v>
      </c>
      <c r="Z117" s="8">
        <v>19</v>
      </c>
      <c r="AA117" s="4" t="s">
        <v>102</v>
      </c>
    </row>
    <row r="118" spans="18:27" ht="15">
      <c r="R118" s="48"/>
      <c r="S118">
        <v>19</v>
      </c>
      <c r="T118" t="s">
        <v>104</v>
      </c>
      <c r="X118" s="8">
        <v>20</v>
      </c>
      <c r="Y118" s="4" t="s">
        <v>105</v>
      </c>
      <c r="Z118" s="8">
        <v>20</v>
      </c>
      <c r="AA118" s="4" t="s">
        <v>106</v>
      </c>
    </row>
    <row r="119" spans="18:27" ht="15">
      <c r="R119" s="48"/>
      <c r="S119">
        <v>20</v>
      </c>
      <c r="T119" t="s">
        <v>112</v>
      </c>
      <c r="X119" s="8">
        <v>21</v>
      </c>
      <c r="Y119" s="4" t="s">
        <v>108</v>
      </c>
      <c r="Z119" s="8">
        <v>21</v>
      </c>
      <c r="AA119" s="4" t="s">
        <v>109</v>
      </c>
    </row>
    <row r="120" spans="18:27" ht="15">
      <c r="R120" s="48"/>
      <c r="S120">
        <v>21</v>
      </c>
      <c r="T120" t="s">
        <v>116</v>
      </c>
      <c r="X120" s="8">
        <v>22</v>
      </c>
      <c r="Y120" s="4" t="s">
        <v>113</v>
      </c>
      <c r="Z120" s="8">
        <v>22</v>
      </c>
      <c r="AA120" s="4" t="s">
        <v>114</v>
      </c>
    </row>
    <row r="121" spans="18:27" ht="15">
      <c r="R121" s="48"/>
      <c r="S121" s="4">
        <v>22</v>
      </c>
      <c r="T121" t="s">
        <v>120</v>
      </c>
      <c r="X121" s="8">
        <v>23</v>
      </c>
      <c r="Y121" s="4" t="s">
        <v>117</v>
      </c>
      <c r="Z121" s="8">
        <v>23</v>
      </c>
      <c r="AA121" s="4" t="s">
        <v>118</v>
      </c>
    </row>
    <row r="122" spans="18:27" ht="15">
      <c r="R122" s="48"/>
      <c r="S122" s="4">
        <v>23</v>
      </c>
      <c r="T122" t="s">
        <v>124</v>
      </c>
      <c r="X122" s="8">
        <v>24</v>
      </c>
      <c r="Y122" s="4" t="s">
        <v>121</v>
      </c>
      <c r="Z122" s="8">
        <v>24</v>
      </c>
      <c r="AA122" s="4" t="s">
        <v>122</v>
      </c>
    </row>
    <row r="123" spans="18:27" ht="15">
      <c r="R123" s="48"/>
      <c r="S123" s="4">
        <v>24</v>
      </c>
      <c r="T123" t="s">
        <v>726</v>
      </c>
      <c r="X123" s="8">
        <v>25</v>
      </c>
      <c r="Y123" s="4" t="s">
        <v>125</v>
      </c>
      <c r="Z123" s="8">
        <v>25</v>
      </c>
      <c r="AA123" s="4" t="s">
        <v>126</v>
      </c>
    </row>
    <row r="124" spans="18:27" ht="12.75">
      <c r="R124" s="4"/>
      <c r="S124" s="4">
        <v>25</v>
      </c>
      <c r="T124" t="s">
        <v>128</v>
      </c>
      <c r="X124" s="8">
        <v>26</v>
      </c>
      <c r="Y124" s="4" t="s">
        <v>129</v>
      </c>
      <c r="Z124" s="8">
        <v>26</v>
      </c>
      <c r="AA124" s="4" t="s">
        <v>130</v>
      </c>
    </row>
    <row r="125" spans="18:27" ht="12.75">
      <c r="R125" s="4"/>
      <c r="S125" s="4">
        <v>26</v>
      </c>
      <c r="T125" t="s">
        <v>132</v>
      </c>
      <c r="X125" s="8">
        <v>27</v>
      </c>
      <c r="Y125" s="4" t="s">
        <v>133</v>
      </c>
      <c r="Z125" s="8">
        <v>27</v>
      </c>
      <c r="AA125" s="4" t="s">
        <v>134</v>
      </c>
    </row>
    <row r="126" spans="18:27" ht="12.75">
      <c r="R126" s="4"/>
      <c r="S126" s="4">
        <v>27</v>
      </c>
      <c r="T126" t="s">
        <v>136</v>
      </c>
      <c r="X126" s="8">
        <v>28</v>
      </c>
      <c r="Y126" s="4" t="s">
        <v>137</v>
      </c>
      <c r="Z126" s="8">
        <v>28</v>
      </c>
      <c r="AA126" s="4" t="s">
        <v>138</v>
      </c>
    </row>
    <row r="127" spans="18:27" ht="12.75">
      <c r="R127" s="4"/>
      <c r="S127" s="4">
        <v>28</v>
      </c>
      <c r="T127" t="s">
        <v>140</v>
      </c>
      <c r="X127" s="8">
        <v>29</v>
      </c>
      <c r="Y127" s="4" t="s">
        <v>141</v>
      </c>
      <c r="Z127" s="8">
        <v>29</v>
      </c>
      <c r="AA127" s="4" t="s">
        <v>142</v>
      </c>
    </row>
    <row r="128" spans="18:27" ht="12.75">
      <c r="R128" s="4"/>
      <c r="S128" s="4">
        <v>29</v>
      </c>
      <c r="T128" t="s">
        <v>144</v>
      </c>
      <c r="X128" s="8">
        <v>30</v>
      </c>
      <c r="Y128" s="4" t="s">
        <v>145</v>
      </c>
      <c r="Z128" s="8">
        <v>30</v>
      </c>
      <c r="AA128" s="4" t="s">
        <v>146</v>
      </c>
    </row>
    <row r="129" spans="18:27" ht="12.75">
      <c r="R129" s="4"/>
      <c r="S129" s="4">
        <v>30</v>
      </c>
      <c r="T129" t="s">
        <v>147</v>
      </c>
      <c r="X129" s="8">
        <v>31</v>
      </c>
      <c r="Y129" s="4" t="s">
        <v>148</v>
      </c>
      <c r="Z129" s="8">
        <v>31</v>
      </c>
      <c r="AA129" s="4" t="s">
        <v>149</v>
      </c>
    </row>
    <row r="130" spans="18:27" ht="12.75">
      <c r="R130" s="4"/>
      <c r="S130" s="4">
        <v>31</v>
      </c>
      <c r="T130" t="s">
        <v>151</v>
      </c>
      <c r="X130" s="8">
        <v>32</v>
      </c>
      <c r="Y130" s="4" t="s">
        <v>152</v>
      </c>
      <c r="Z130" s="8">
        <v>32</v>
      </c>
      <c r="AA130" s="4" t="s">
        <v>153</v>
      </c>
    </row>
    <row r="131" spans="18:27" ht="12.75">
      <c r="R131" s="4"/>
      <c r="S131" s="4">
        <v>32</v>
      </c>
      <c r="T131" t="s">
        <v>155</v>
      </c>
      <c r="X131" s="8">
        <v>33</v>
      </c>
      <c r="Y131" s="4" t="s">
        <v>156</v>
      </c>
      <c r="Z131" s="8">
        <v>33</v>
      </c>
      <c r="AA131" s="4" t="s">
        <v>157</v>
      </c>
    </row>
    <row r="132" spans="18:27" ht="12.75">
      <c r="R132" s="4"/>
      <c r="S132" s="4">
        <v>33</v>
      </c>
      <c r="T132" t="s">
        <v>158</v>
      </c>
      <c r="X132" s="8">
        <v>34</v>
      </c>
      <c r="Y132" s="4" t="s">
        <v>159</v>
      </c>
      <c r="Z132" s="8">
        <v>34</v>
      </c>
      <c r="AA132" s="4" t="s">
        <v>160</v>
      </c>
    </row>
    <row r="133" spans="18:27" ht="12.75">
      <c r="R133" s="4"/>
      <c r="S133" s="4">
        <v>34</v>
      </c>
      <c r="T133" t="s">
        <v>161</v>
      </c>
      <c r="X133" s="8">
        <v>35</v>
      </c>
      <c r="Y133" s="4" t="s">
        <v>162</v>
      </c>
      <c r="Z133" s="8">
        <v>35</v>
      </c>
      <c r="AA133" s="4" t="s">
        <v>163</v>
      </c>
    </row>
    <row r="134" spans="18:27" ht="12.75">
      <c r="R134" s="4"/>
      <c r="S134" s="4">
        <v>35</v>
      </c>
      <c r="T134" t="s">
        <v>164</v>
      </c>
      <c r="X134" s="8">
        <v>36</v>
      </c>
      <c r="Y134" s="4" t="s">
        <v>165</v>
      </c>
      <c r="Z134" s="8">
        <v>36</v>
      </c>
      <c r="AA134" s="4" t="s">
        <v>166</v>
      </c>
    </row>
    <row r="135" spans="18:27" ht="12.75">
      <c r="R135" s="4"/>
      <c r="S135" s="4">
        <v>36</v>
      </c>
      <c r="T135" t="s">
        <v>169</v>
      </c>
      <c r="X135" s="8">
        <v>37</v>
      </c>
      <c r="Y135" s="4" t="s">
        <v>170</v>
      </c>
      <c r="Z135" s="8">
        <v>37</v>
      </c>
      <c r="AA135" s="4" t="s">
        <v>171</v>
      </c>
    </row>
    <row r="136" spans="18:27" ht="12.75">
      <c r="R136" s="4"/>
      <c r="S136" s="4">
        <v>37</v>
      </c>
      <c r="T136" t="s">
        <v>172</v>
      </c>
      <c r="X136" s="8">
        <v>38</v>
      </c>
      <c r="Y136" s="4" t="s">
        <v>173</v>
      </c>
      <c r="Z136" s="8">
        <v>38</v>
      </c>
      <c r="AA136" s="4" t="s">
        <v>174</v>
      </c>
    </row>
    <row r="137" spans="18:27" ht="12.75">
      <c r="R137" s="4"/>
      <c r="S137" s="4">
        <v>38</v>
      </c>
      <c r="T137" s="4" t="s">
        <v>725</v>
      </c>
      <c r="X137" s="8">
        <v>39</v>
      </c>
      <c r="Y137" s="4" t="s">
        <v>177</v>
      </c>
      <c r="Z137" s="8">
        <v>39</v>
      </c>
      <c r="AA137" s="4" t="s">
        <v>178</v>
      </c>
    </row>
    <row r="138" spans="18:27" ht="12.75">
      <c r="R138" s="4"/>
      <c r="S138" s="50">
        <v>39</v>
      </c>
      <c r="T138" t="s">
        <v>176</v>
      </c>
      <c r="X138" s="8">
        <v>40</v>
      </c>
      <c r="Y138" s="4" t="s">
        <v>179</v>
      </c>
      <c r="Z138" s="8">
        <v>40</v>
      </c>
      <c r="AA138" s="4" t="s">
        <v>180</v>
      </c>
    </row>
    <row r="139" spans="18:27" ht="12.75">
      <c r="R139" s="4"/>
      <c r="S139" s="50">
        <v>40</v>
      </c>
      <c r="T139" t="s">
        <v>610</v>
      </c>
      <c r="X139" s="8">
        <v>41</v>
      </c>
      <c r="Y139" s="4" t="s">
        <v>183</v>
      </c>
      <c r="Z139" s="8">
        <v>41</v>
      </c>
      <c r="AA139" s="4" t="s">
        <v>184</v>
      </c>
    </row>
    <row r="140" spans="18:27" ht="12.75">
      <c r="R140" s="4"/>
      <c r="S140" s="50">
        <v>41</v>
      </c>
      <c r="X140" s="8">
        <v>42</v>
      </c>
      <c r="Y140" s="4" t="s">
        <v>186</v>
      </c>
      <c r="Z140" s="8">
        <v>42</v>
      </c>
      <c r="AA140" s="4" t="s">
        <v>187</v>
      </c>
    </row>
    <row r="141" spans="18:27" ht="12.75">
      <c r="R141" s="50"/>
      <c r="S141" s="50">
        <v>42</v>
      </c>
      <c r="T141" s="4"/>
      <c r="X141" s="8">
        <v>43</v>
      </c>
      <c r="Y141" s="4" t="s">
        <v>189</v>
      </c>
      <c r="Z141" s="8">
        <v>43</v>
      </c>
      <c r="AA141" s="4" t="s">
        <v>190</v>
      </c>
    </row>
    <row r="142" spans="18:27" ht="12.75">
      <c r="R142" s="50"/>
      <c r="S142" s="50">
        <v>43</v>
      </c>
      <c r="T142" s="4"/>
      <c r="X142" s="8">
        <v>44</v>
      </c>
      <c r="Y142" s="4" t="s">
        <v>192</v>
      </c>
      <c r="Z142" s="8">
        <v>44</v>
      </c>
      <c r="AA142" s="4" t="s">
        <v>193</v>
      </c>
    </row>
    <row r="143" spans="18:27" ht="12.75">
      <c r="R143" s="50"/>
      <c r="S143" s="50"/>
      <c r="T143" s="4"/>
      <c r="X143" s="8">
        <v>45</v>
      </c>
      <c r="Y143" s="4" t="s">
        <v>194</v>
      </c>
      <c r="Z143" s="8">
        <v>45</v>
      </c>
      <c r="AA143" s="4" t="s">
        <v>195</v>
      </c>
    </row>
    <row r="144" spans="18:27" ht="12.75">
      <c r="R144" s="50"/>
      <c r="S144" s="50"/>
      <c r="T144" s="4"/>
      <c r="X144" s="8">
        <v>46</v>
      </c>
      <c r="Y144" s="4" t="s">
        <v>196</v>
      </c>
      <c r="Z144" s="8">
        <v>46</v>
      </c>
      <c r="AA144" s="4" t="s">
        <v>197</v>
      </c>
    </row>
    <row r="145" spans="17:27" ht="12.75">
      <c r="Q145" s="8">
        <v>1</v>
      </c>
      <c r="R145" s="50">
        <v>1</v>
      </c>
      <c r="S145" s="50" t="s">
        <v>562</v>
      </c>
      <c r="T145" s="4"/>
      <c r="X145" s="8">
        <v>47</v>
      </c>
      <c r="Y145" s="4" t="s">
        <v>200</v>
      </c>
      <c r="Z145" s="8">
        <v>47</v>
      </c>
      <c r="AA145" s="4" t="s">
        <v>201</v>
      </c>
    </row>
    <row r="146" spans="17:27" ht="12.75">
      <c r="Q146" s="8" t="str">
        <f>LOOKUP(Q145,R145:S147)</f>
        <v>SELECT</v>
      </c>
      <c r="R146" s="50">
        <v>2</v>
      </c>
      <c r="S146" s="4" t="s">
        <v>584</v>
      </c>
      <c r="T146" s="4"/>
      <c r="X146" s="8">
        <v>48</v>
      </c>
      <c r="Y146" s="4" t="s">
        <v>203</v>
      </c>
      <c r="Z146" s="8">
        <v>48</v>
      </c>
      <c r="AA146" s="4" t="s">
        <v>204</v>
      </c>
    </row>
    <row r="147" spans="18:27" ht="12.75">
      <c r="R147" s="50">
        <v>3</v>
      </c>
      <c r="S147" s="4" t="s">
        <v>585</v>
      </c>
      <c r="T147" s="4"/>
      <c r="X147" s="8">
        <v>49</v>
      </c>
      <c r="Y147" s="4" t="s">
        <v>205</v>
      </c>
      <c r="Z147" s="8">
        <v>49</v>
      </c>
      <c r="AA147" s="4" t="s">
        <v>206</v>
      </c>
    </row>
    <row r="148" spans="18:27" ht="12.75">
      <c r="R148" s="50"/>
      <c r="S148" s="4"/>
      <c r="T148" s="4"/>
      <c r="X148" s="8">
        <v>50</v>
      </c>
      <c r="Y148" s="4" t="s">
        <v>208</v>
      </c>
      <c r="Z148" s="8">
        <v>50</v>
      </c>
      <c r="AA148" s="4" t="s">
        <v>209</v>
      </c>
    </row>
    <row r="149" spans="18:27" ht="12.75">
      <c r="R149" s="4"/>
      <c r="X149" s="8">
        <v>51</v>
      </c>
      <c r="Y149" s="4" t="s">
        <v>210</v>
      </c>
      <c r="Z149" s="8">
        <v>51</v>
      </c>
      <c r="AA149" s="4" t="s">
        <v>211</v>
      </c>
    </row>
    <row r="150" spans="18:27" ht="12.75">
      <c r="R150" s="4"/>
      <c r="X150" s="8">
        <v>52</v>
      </c>
      <c r="Y150" s="4" t="s">
        <v>212</v>
      </c>
      <c r="Z150" s="8">
        <v>52</v>
      </c>
      <c r="AA150" s="4" t="s">
        <v>213</v>
      </c>
    </row>
    <row r="151" spans="18:27" ht="12.75">
      <c r="R151" s="4"/>
      <c r="X151" s="8">
        <v>53</v>
      </c>
      <c r="Y151" s="4" t="s">
        <v>214</v>
      </c>
      <c r="Z151" s="8">
        <v>53</v>
      </c>
      <c r="AA151" s="4" t="s">
        <v>215</v>
      </c>
    </row>
    <row r="152" spans="18:27" ht="12.75">
      <c r="R152" s="4"/>
      <c r="X152" s="8">
        <v>54</v>
      </c>
      <c r="Y152" s="4" t="s">
        <v>216</v>
      </c>
      <c r="Z152" s="8">
        <v>54</v>
      </c>
      <c r="AA152" s="4" t="s">
        <v>217</v>
      </c>
    </row>
    <row r="153" spans="24:27" ht="12.75">
      <c r="X153" s="8">
        <v>55</v>
      </c>
      <c r="Y153" s="4" t="s">
        <v>218</v>
      </c>
      <c r="Z153" s="8">
        <v>55</v>
      </c>
      <c r="AA153" s="4" t="s">
        <v>219</v>
      </c>
    </row>
    <row r="154" spans="24:26" ht="12.75">
      <c r="X154" s="8">
        <v>56</v>
      </c>
      <c r="Z154" s="8">
        <v>56</v>
      </c>
    </row>
    <row r="159" spans="21:22" ht="12.75">
      <c r="U159" s="792">
        <f>IF(V160=1,0,5)</f>
        <v>5</v>
      </c>
      <c r="V159" s="8" t="str">
        <f>V161&amp;" - "&amp;V175&amp;" - "&amp;V208</f>
        <v>3 - ERR - ERR</v>
      </c>
    </row>
    <row r="160" spans="21:22" ht="12.75">
      <c r="U160" s="792">
        <f>IF(V174=1,0,5)</f>
        <v>0</v>
      </c>
      <c r="V160" s="8">
        <v>4</v>
      </c>
    </row>
    <row r="161" spans="21:25" ht="12.75">
      <c r="U161" s="792">
        <f>IF(V207=1,0,5)</f>
        <v>0</v>
      </c>
      <c r="V161" s="8">
        <f>LOOKUP(V160,W161:Y173)</f>
        <v>3</v>
      </c>
      <c r="W161" s="4">
        <v>1</v>
      </c>
      <c r="X161" s="4" t="s">
        <v>562</v>
      </c>
      <c r="Y161" s="793" t="s">
        <v>565</v>
      </c>
    </row>
    <row r="162" spans="21:25" ht="12.75">
      <c r="U162" s="794">
        <f>SUM(U159:U161)</f>
        <v>5</v>
      </c>
      <c r="V162" s="8"/>
      <c r="W162" s="4">
        <v>2</v>
      </c>
      <c r="X162" s="4" t="s">
        <v>566</v>
      </c>
      <c r="Y162" s="793">
        <v>1</v>
      </c>
    </row>
    <row r="163" spans="21:25" ht="12.75">
      <c r="U163" s="8" t="str">
        <f>IF(U162&lt;15,"Missing Date of Birth Information"," ")</f>
        <v>Missing Date of Birth Information</v>
      </c>
      <c r="V163" s="8"/>
      <c r="W163" s="4">
        <v>3</v>
      </c>
      <c r="X163" s="4" t="s">
        <v>567</v>
      </c>
      <c r="Y163" s="793">
        <v>2</v>
      </c>
    </row>
    <row r="164" spans="21:25" ht="12.75">
      <c r="U164" s="8"/>
      <c r="V164" s="8"/>
      <c r="W164" s="4">
        <v>4</v>
      </c>
      <c r="X164" s="4" t="s">
        <v>568</v>
      </c>
      <c r="Y164" s="793">
        <v>3</v>
      </c>
    </row>
    <row r="165" spans="21:25" ht="12.75">
      <c r="U165" s="8"/>
      <c r="V165" s="8"/>
      <c r="W165" s="4">
        <v>5</v>
      </c>
      <c r="X165" s="4" t="s">
        <v>569</v>
      </c>
      <c r="Y165" s="793">
        <v>4</v>
      </c>
    </row>
    <row r="166" spans="23:25" ht="12.75">
      <c r="W166" s="4">
        <v>6</v>
      </c>
      <c r="X166" s="4" t="s">
        <v>570</v>
      </c>
      <c r="Y166" s="793">
        <v>5</v>
      </c>
    </row>
    <row r="167" spans="23:25" ht="12.75">
      <c r="W167" s="4">
        <v>7</v>
      </c>
      <c r="X167" s="4" t="s">
        <v>571</v>
      </c>
      <c r="Y167" s="793">
        <v>6</v>
      </c>
    </row>
    <row r="168" spans="23:25" ht="12.75">
      <c r="W168" s="4">
        <v>8</v>
      </c>
      <c r="X168" s="4" t="s">
        <v>572</v>
      </c>
      <c r="Y168" s="793">
        <v>7</v>
      </c>
    </row>
    <row r="169" spans="23:25" ht="12.75">
      <c r="W169" s="4">
        <v>9</v>
      </c>
      <c r="X169" s="4" t="s">
        <v>573</v>
      </c>
      <c r="Y169" s="793">
        <v>8</v>
      </c>
    </row>
    <row r="170" spans="23:25" ht="12.75">
      <c r="W170" s="4">
        <v>10</v>
      </c>
      <c r="X170" s="4" t="s">
        <v>574</v>
      </c>
      <c r="Y170" s="793">
        <v>9</v>
      </c>
    </row>
    <row r="171" spans="23:25" ht="12.75">
      <c r="W171" s="4">
        <v>11</v>
      </c>
      <c r="X171" s="4" t="s">
        <v>575</v>
      </c>
      <c r="Y171" s="793">
        <v>10</v>
      </c>
    </row>
    <row r="172" spans="23:25" ht="12.75">
      <c r="W172" s="4">
        <v>12</v>
      </c>
      <c r="X172" s="4" t="s">
        <v>576</v>
      </c>
      <c r="Y172" s="793">
        <v>11</v>
      </c>
    </row>
    <row r="173" spans="23:25" ht="12.75">
      <c r="W173" s="4">
        <v>13</v>
      </c>
      <c r="X173" s="4" t="s">
        <v>577</v>
      </c>
      <c r="Y173" s="793">
        <v>12</v>
      </c>
    </row>
    <row r="174" spans="22:25" ht="12.75">
      <c r="V174" s="8">
        <v>1</v>
      </c>
      <c r="Y174" s="793"/>
    </row>
    <row r="175" spans="22:25" ht="12.75">
      <c r="V175" s="8" t="str">
        <f>LOOKUP(V174,W175:Y206)</f>
        <v>ERR</v>
      </c>
      <c r="W175" s="4">
        <v>1</v>
      </c>
      <c r="X175" s="793" t="s">
        <v>562</v>
      </c>
      <c r="Y175" s="793" t="s">
        <v>565</v>
      </c>
    </row>
    <row r="176" spans="23:25" ht="12.75">
      <c r="W176" s="4">
        <v>2</v>
      </c>
      <c r="X176" s="793">
        <v>1</v>
      </c>
      <c r="Y176" s="793">
        <v>1</v>
      </c>
    </row>
    <row r="177" spans="23:25" ht="12.75">
      <c r="W177" s="4">
        <v>3</v>
      </c>
      <c r="X177" s="793">
        <v>2</v>
      </c>
      <c r="Y177" s="793">
        <v>2</v>
      </c>
    </row>
    <row r="178" spans="23:25" ht="12.75">
      <c r="W178" s="4">
        <v>4</v>
      </c>
      <c r="X178" s="793">
        <v>3</v>
      </c>
      <c r="Y178" s="793">
        <v>3</v>
      </c>
    </row>
    <row r="179" spans="23:25" ht="12.75">
      <c r="W179" s="4">
        <v>5</v>
      </c>
      <c r="X179" s="793">
        <v>4</v>
      </c>
      <c r="Y179" s="793">
        <v>4</v>
      </c>
    </row>
    <row r="180" spans="23:25" ht="12.75">
      <c r="W180" s="4">
        <v>6</v>
      </c>
      <c r="X180" s="793">
        <v>5</v>
      </c>
      <c r="Y180" s="793">
        <v>5</v>
      </c>
    </row>
    <row r="181" spans="23:25" ht="12.75">
      <c r="W181" s="4">
        <v>7</v>
      </c>
      <c r="X181" s="793">
        <v>6</v>
      </c>
      <c r="Y181" s="793">
        <v>6</v>
      </c>
    </row>
    <row r="182" spans="23:25" ht="12.75">
      <c r="W182" s="4">
        <v>8</v>
      </c>
      <c r="X182" s="793">
        <v>7</v>
      </c>
      <c r="Y182" s="793">
        <v>7</v>
      </c>
    </row>
    <row r="183" spans="23:25" ht="12.75">
      <c r="W183" s="4">
        <v>9</v>
      </c>
      <c r="X183" s="793">
        <v>8</v>
      </c>
      <c r="Y183" s="793">
        <v>8</v>
      </c>
    </row>
    <row r="184" spans="23:25" ht="12.75">
      <c r="W184" s="4">
        <v>10</v>
      </c>
      <c r="X184" s="793">
        <v>9</v>
      </c>
      <c r="Y184" s="793">
        <v>9</v>
      </c>
    </row>
    <row r="185" spans="23:25" ht="12.75">
      <c r="W185" s="4">
        <v>11</v>
      </c>
      <c r="X185" s="793">
        <v>10</v>
      </c>
      <c r="Y185" s="793">
        <v>10</v>
      </c>
    </row>
    <row r="186" spans="23:25" ht="12.75">
      <c r="W186" s="4">
        <v>12</v>
      </c>
      <c r="X186" s="793">
        <v>11</v>
      </c>
      <c r="Y186" s="793">
        <v>11</v>
      </c>
    </row>
    <row r="187" spans="23:25" ht="12.75">
      <c r="W187" s="4">
        <v>13</v>
      </c>
      <c r="X187" s="793">
        <v>12</v>
      </c>
      <c r="Y187" s="793">
        <v>12</v>
      </c>
    </row>
    <row r="188" spans="23:25" ht="12.75">
      <c r="W188" s="4">
        <v>14</v>
      </c>
      <c r="X188" s="793">
        <v>13</v>
      </c>
      <c r="Y188" s="793">
        <v>13</v>
      </c>
    </row>
    <row r="189" spans="23:25" ht="12.75">
      <c r="W189" s="4">
        <v>15</v>
      </c>
      <c r="X189" s="793">
        <v>14</v>
      </c>
      <c r="Y189" s="793">
        <v>14</v>
      </c>
    </row>
    <row r="190" spans="23:25" ht="12.75">
      <c r="W190" s="4">
        <v>16</v>
      </c>
      <c r="X190" s="793">
        <v>15</v>
      </c>
      <c r="Y190" s="793">
        <v>15</v>
      </c>
    </row>
    <row r="191" spans="23:25" ht="12.75">
      <c r="W191" s="4">
        <v>17</v>
      </c>
      <c r="X191" s="793">
        <v>16</v>
      </c>
      <c r="Y191" s="793">
        <v>16</v>
      </c>
    </row>
    <row r="192" spans="23:25" ht="12.75">
      <c r="W192" s="4">
        <v>18</v>
      </c>
      <c r="X192" s="793">
        <v>17</v>
      </c>
      <c r="Y192" s="793">
        <v>17</v>
      </c>
    </row>
    <row r="193" spans="23:25" ht="12.75">
      <c r="W193" s="4">
        <v>19</v>
      </c>
      <c r="X193" s="793">
        <v>18</v>
      </c>
      <c r="Y193" s="793">
        <v>18</v>
      </c>
    </row>
    <row r="194" spans="23:25" ht="12.75">
      <c r="W194" s="4">
        <v>20</v>
      </c>
      <c r="X194" s="793">
        <v>19</v>
      </c>
      <c r="Y194" s="793">
        <v>19</v>
      </c>
    </row>
    <row r="195" spans="23:25" ht="12.75">
      <c r="W195" s="4">
        <v>21</v>
      </c>
      <c r="X195" s="793">
        <v>20</v>
      </c>
      <c r="Y195" s="793">
        <v>20</v>
      </c>
    </row>
    <row r="196" spans="23:25" ht="12.75">
      <c r="W196" s="4">
        <v>22</v>
      </c>
      <c r="X196" s="793">
        <v>21</v>
      </c>
      <c r="Y196" s="793">
        <v>21</v>
      </c>
    </row>
    <row r="197" spans="23:25" ht="12.75">
      <c r="W197" s="4">
        <v>23</v>
      </c>
      <c r="X197" s="793">
        <v>22</v>
      </c>
      <c r="Y197" s="793">
        <v>22</v>
      </c>
    </row>
    <row r="198" spans="23:25" ht="12.75">
      <c r="W198" s="4">
        <v>24</v>
      </c>
      <c r="X198" s="793">
        <v>23</v>
      </c>
      <c r="Y198" s="793">
        <v>23</v>
      </c>
    </row>
    <row r="199" spans="23:25" ht="12.75">
      <c r="W199" s="4">
        <v>25</v>
      </c>
      <c r="X199" s="793">
        <v>24</v>
      </c>
      <c r="Y199" s="793">
        <v>24</v>
      </c>
    </row>
    <row r="200" spans="23:25" ht="12.75">
      <c r="W200" s="4">
        <v>26</v>
      </c>
      <c r="X200" s="793">
        <v>25</v>
      </c>
      <c r="Y200" s="793">
        <v>25</v>
      </c>
    </row>
    <row r="201" spans="23:25" ht="12.75">
      <c r="W201" s="4">
        <v>27</v>
      </c>
      <c r="X201" s="793">
        <v>26</v>
      </c>
      <c r="Y201" s="793">
        <v>26</v>
      </c>
    </row>
    <row r="202" spans="23:25" ht="12.75">
      <c r="W202" s="4">
        <v>28</v>
      </c>
      <c r="X202" s="793">
        <v>27</v>
      </c>
      <c r="Y202" s="793">
        <v>27</v>
      </c>
    </row>
    <row r="203" spans="23:25" ht="12.75">
      <c r="W203" s="4">
        <v>29</v>
      </c>
      <c r="X203" s="793">
        <v>28</v>
      </c>
      <c r="Y203" s="793">
        <v>28</v>
      </c>
    </row>
    <row r="204" spans="23:25" ht="12.75">
      <c r="W204" s="4">
        <v>30</v>
      </c>
      <c r="X204" s="793">
        <v>29</v>
      </c>
      <c r="Y204" s="793">
        <v>29</v>
      </c>
    </row>
    <row r="205" spans="23:25" ht="12.75">
      <c r="W205" s="4">
        <v>31</v>
      </c>
      <c r="X205" s="793">
        <v>30</v>
      </c>
      <c r="Y205" s="793">
        <v>30</v>
      </c>
    </row>
    <row r="206" spans="23:25" ht="12.75">
      <c r="W206" s="4">
        <v>32</v>
      </c>
      <c r="X206" s="793">
        <v>31</v>
      </c>
      <c r="Y206" s="793">
        <v>31</v>
      </c>
    </row>
    <row r="207" ht="12.75">
      <c r="V207" s="8">
        <v>1</v>
      </c>
    </row>
    <row r="208" spans="22:25" ht="12.75">
      <c r="V208" s="795" t="str">
        <f>LOOKUP(V207,W208:Y227)</f>
        <v>ERR</v>
      </c>
      <c r="W208" s="4">
        <v>1</v>
      </c>
      <c r="X208" s="793" t="s">
        <v>562</v>
      </c>
      <c r="Y208" s="303" t="s">
        <v>565</v>
      </c>
    </row>
    <row r="209" spans="23:25" ht="12.75">
      <c r="W209" s="4">
        <v>2</v>
      </c>
      <c r="X209" s="793">
        <v>1985</v>
      </c>
      <c r="Y209" s="248">
        <v>85</v>
      </c>
    </row>
    <row r="210" spans="23:25" ht="12.75">
      <c r="W210" s="4">
        <v>3</v>
      </c>
      <c r="X210" s="793">
        <v>1986</v>
      </c>
      <c r="Y210" s="248">
        <v>86</v>
      </c>
    </row>
    <row r="211" spans="23:25" ht="12.75">
      <c r="W211" s="4">
        <v>4</v>
      </c>
      <c r="X211" s="793">
        <v>1987</v>
      </c>
      <c r="Y211" s="248" t="s">
        <v>612</v>
      </c>
    </row>
    <row r="212" spans="23:25" ht="12.75">
      <c r="W212" s="4">
        <v>5</v>
      </c>
      <c r="X212" s="793">
        <v>1988</v>
      </c>
      <c r="Y212" s="248" t="s">
        <v>613</v>
      </c>
    </row>
    <row r="213" spans="23:25" ht="12.75">
      <c r="W213" s="4">
        <v>6</v>
      </c>
      <c r="X213" s="793">
        <v>1989</v>
      </c>
      <c r="Y213" s="248" t="s">
        <v>614</v>
      </c>
    </row>
    <row r="214" spans="23:25" ht="12.75">
      <c r="W214" s="4">
        <v>7</v>
      </c>
      <c r="X214" s="793">
        <v>1990</v>
      </c>
      <c r="Y214" s="248">
        <v>90</v>
      </c>
    </row>
    <row r="215" spans="23:25" ht="12.75">
      <c r="W215" s="4">
        <v>8</v>
      </c>
      <c r="X215" s="793">
        <v>1991</v>
      </c>
      <c r="Y215" s="248">
        <v>91</v>
      </c>
    </row>
    <row r="216" spans="23:25" ht="12.75">
      <c r="W216" s="4">
        <v>9</v>
      </c>
      <c r="X216" s="793">
        <v>1992</v>
      </c>
      <c r="Y216" s="248">
        <v>92</v>
      </c>
    </row>
    <row r="217" spans="23:25" ht="12.75">
      <c r="W217" s="4">
        <v>10</v>
      </c>
      <c r="X217" s="793">
        <v>1993</v>
      </c>
      <c r="Y217" s="248">
        <v>93</v>
      </c>
    </row>
    <row r="218" spans="23:25" ht="12.75">
      <c r="W218" s="4">
        <v>11</v>
      </c>
      <c r="X218" s="793">
        <v>1994</v>
      </c>
      <c r="Y218" s="248">
        <v>94</v>
      </c>
    </row>
    <row r="219" spans="23:25" ht="12.75">
      <c r="W219" s="4">
        <v>12</v>
      </c>
      <c r="X219" s="793">
        <v>1995</v>
      </c>
      <c r="Y219" s="248">
        <v>95</v>
      </c>
    </row>
    <row r="220" spans="23:25" ht="12.75">
      <c r="W220" s="4">
        <v>13</v>
      </c>
      <c r="X220" s="793">
        <v>1996</v>
      </c>
      <c r="Y220" s="248">
        <v>96</v>
      </c>
    </row>
    <row r="221" spans="23:25" ht="12.75">
      <c r="W221" s="4">
        <v>14</v>
      </c>
      <c r="X221" s="793">
        <v>1997</v>
      </c>
      <c r="Y221" s="248">
        <v>97</v>
      </c>
    </row>
    <row r="222" spans="23:25" ht="12.75">
      <c r="W222" s="4">
        <v>15</v>
      </c>
      <c r="X222" s="793">
        <v>1998</v>
      </c>
      <c r="Y222" s="248">
        <v>98</v>
      </c>
    </row>
    <row r="223" spans="23:25" ht="12.75">
      <c r="W223" s="4">
        <v>16</v>
      </c>
      <c r="X223" s="793">
        <v>1999</v>
      </c>
      <c r="Y223" s="248">
        <v>99</v>
      </c>
    </row>
    <row r="224" spans="23:25" ht="12.75">
      <c r="W224" s="4">
        <v>17</v>
      </c>
      <c r="X224" s="793">
        <v>2000</v>
      </c>
      <c r="Y224" s="248" t="s">
        <v>578</v>
      </c>
    </row>
    <row r="225" spans="23:25" ht="12.75">
      <c r="W225" s="4">
        <v>18</v>
      </c>
      <c r="X225" s="793">
        <v>2001</v>
      </c>
      <c r="Y225" s="248" t="s">
        <v>579</v>
      </c>
    </row>
    <row r="226" spans="22:25" ht="12.75">
      <c r="V226" s="4" t="str">
        <f>IF(H70&gt;=1994,"MET","ERROR")</f>
        <v>ERROR</v>
      </c>
      <c r="W226" s="4">
        <v>19</v>
      </c>
      <c r="X226" s="793">
        <v>2002</v>
      </c>
      <c r="Y226" s="248" t="s">
        <v>580</v>
      </c>
    </row>
    <row r="227" spans="22:25" ht="12.75">
      <c r="V227" s="4" t="str">
        <f>IF(H81="YES","MET","ERROR")</f>
        <v>ERROR</v>
      </c>
      <c r="W227" s="4">
        <v>20</v>
      </c>
      <c r="X227" s="793">
        <v>2003</v>
      </c>
      <c r="Y227" s="248" t="s">
        <v>581</v>
      </c>
    </row>
  </sheetData>
  <sheetProtection password="E1BE" sheet="1" objects="1" scenarios="1"/>
  <mergeCells count="7">
    <mergeCell ref="L14:M14"/>
    <mergeCell ref="L12:M12"/>
    <mergeCell ref="L34:M34"/>
    <mergeCell ref="D20:M20"/>
    <mergeCell ref="H21:M21"/>
    <mergeCell ref="E22:G22"/>
    <mergeCell ref="K24:M24"/>
  </mergeCells>
  <dataValidations count="4">
    <dataValidation allowBlank="1" showInputMessage="1" showErrorMessage="1" prompt="Four Digit FFA Chapter Number Found on FFA Roster." sqref="M13"/>
    <dataValidation type="whole" allowBlank="1" showInputMessage="1" showErrorMessage="1" prompt="Enter 9 Digit FFA Membership Number found on FFA Chapter Roster." error="Must be a 9 Digit number found on FFA Membership Roster." sqref="L14:M14">
      <formula1>100000000</formula1>
      <formula2>999999999</formula2>
    </dataValidation>
    <dataValidation allowBlank="1" showInputMessage="1" showErrorMessage="1" prompt="Enter Home Zip Code" sqref="L26:M26"/>
    <dataValidation allowBlank="1" showInputMessage="1" showErrorMessage="1" prompt="Enter your&#10;e-mail address." sqref="K24:M24"/>
  </dataValidations>
  <printOptions horizontalCentered="1"/>
  <pageMargins left="0.5" right="0.5" top="0.5" bottom="0.5" header="0.5" footer="0.5"/>
  <pageSetup fitToHeight="1" fitToWidth="1" horizontalDpi="300" verticalDpi="300" orientation="portrait" scale="99" r:id="rId3"/>
  <drawing r:id="rId2"/>
  <legacyDrawing r:id="rId1"/>
</worksheet>
</file>

<file path=xl/worksheets/sheet20.xml><?xml version="1.0" encoding="utf-8"?>
<worksheet xmlns="http://schemas.openxmlformats.org/spreadsheetml/2006/main" xmlns:r="http://schemas.openxmlformats.org/officeDocument/2006/relationships">
  <sheetPr>
    <pageSetUpPr fitToPage="1"/>
  </sheetPr>
  <dimension ref="A1:J39"/>
  <sheetViews>
    <sheetView showGridLines="0" zoomScalePageLayoutView="0" workbookViewId="0" topLeftCell="A19">
      <selection activeCell="J45" sqref="J45"/>
    </sheetView>
  </sheetViews>
  <sheetFormatPr defaultColWidth="9.140625" defaultRowHeight="12.75"/>
  <cols>
    <col min="1" max="5" width="9.7109375" style="0" customWidth="1"/>
    <col min="6" max="6" width="8.7109375" style="0" customWidth="1"/>
    <col min="7" max="8" width="9.7109375" style="0" customWidth="1"/>
    <col min="9" max="9" width="10.7109375" style="0" customWidth="1"/>
    <col min="10" max="10" width="10.57421875" style="0" customWidth="1"/>
  </cols>
  <sheetData>
    <row r="1" spans="1:10" ht="18">
      <c r="A1" s="91" t="s">
        <v>544</v>
      </c>
      <c r="B1" s="92"/>
      <c r="C1" s="92"/>
      <c r="D1" s="92"/>
      <c r="E1" s="48"/>
      <c r="F1" s="92" t="s">
        <v>230</v>
      </c>
      <c r="G1" s="48"/>
      <c r="H1" s="48"/>
      <c r="I1" s="92"/>
      <c r="J1" s="48"/>
    </row>
    <row r="2" spans="1:10" ht="9.75" customHeight="1">
      <c r="A2" s="48"/>
      <c r="B2" s="48"/>
      <c r="C2" s="48"/>
      <c r="D2" s="48"/>
      <c r="E2" s="48"/>
      <c r="F2" s="48"/>
      <c r="G2" s="48"/>
      <c r="H2" s="48"/>
      <c r="I2" s="48"/>
      <c r="J2" s="48"/>
    </row>
    <row r="3" spans="1:10" ht="20.25">
      <c r="A3" s="80" t="s">
        <v>545</v>
      </c>
      <c r="C3" s="48"/>
      <c r="D3" s="48"/>
      <c r="E3" s="48"/>
      <c r="F3" s="48"/>
      <c r="G3" s="48"/>
      <c r="H3" s="48"/>
      <c r="I3" s="48"/>
      <c r="J3" s="48"/>
    </row>
    <row r="4" spans="1:10" ht="15">
      <c r="A4" s="48"/>
      <c r="B4" s="48"/>
      <c r="C4" s="48"/>
      <c r="D4" s="48"/>
      <c r="E4" s="48"/>
      <c r="F4" s="48"/>
      <c r="G4" s="48"/>
      <c r="H4" s="48"/>
      <c r="I4" s="48"/>
      <c r="J4" s="48"/>
    </row>
    <row r="5" spans="1:10" ht="20.25">
      <c r="A5" s="130">
        <f>Cover!$D$20</f>
        <v>0</v>
      </c>
      <c r="B5" s="130"/>
      <c r="C5" s="130"/>
      <c r="D5" s="130"/>
      <c r="E5" s="130"/>
      <c r="F5" s="130"/>
      <c r="G5" s="130"/>
      <c r="H5" s="130"/>
      <c r="I5" s="130"/>
      <c r="J5" s="125"/>
    </row>
    <row r="6" ht="20.25">
      <c r="J6" s="93"/>
    </row>
    <row r="7" spans="1:9" ht="20.25">
      <c r="A7" s="200" t="str">
        <f>Cover!$A$17</f>
        <v>USE ARROW TO THE RIGHT TO SELECT</v>
      </c>
      <c r="B7" s="130"/>
      <c r="C7" s="130"/>
      <c r="D7" s="130"/>
      <c r="E7" s="130"/>
      <c r="F7" s="130"/>
      <c r="G7" s="130"/>
      <c r="H7" s="130"/>
      <c r="I7" s="130"/>
    </row>
    <row r="8" spans="1:10" ht="15">
      <c r="A8" s="48"/>
      <c r="B8" s="48"/>
      <c r="C8" s="48"/>
      <c r="D8" s="48"/>
      <c r="E8" s="48"/>
      <c r="F8" s="48"/>
      <c r="G8" s="48"/>
      <c r="H8" s="48"/>
      <c r="I8" s="48"/>
      <c r="J8" s="48"/>
    </row>
    <row r="9" spans="2:10" ht="15">
      <c r="B9" s="94"/>
      <c r="C9" s="94"/>
      <c r="D9" s="94"/>
      <c r="E9" s="94"/>
      <c r="F9" s="94"/>
      <c r="G9" s="94"/>
      <c r="H9" s="94"/>
      <c r="I9" s="94"/>
      <c r="J9" s="94"/>
    </row>
    <row r="10" spans="1:10" ht="21.75" customHeight="1">
      <c r="A10" s="781" t="s">
        <v>553</v>
      </c>
      <c r="B10" s="781"/>
      <c r="C10" s="781"/>
      <c r="D10" s="781"/>
      <c r="E10" s="781"/>
      <c r="F10" s="781"/>
      <c r="G10" s="781"/>
      <c r="H10" s="781"/>
      <c r="I10" s="781"/>
      <c r="J10" s="94"/>
    </row>
    <row r="11" spans="1:10" ht="19.5" customHeight="1">
      <c r="A11" s="48"/>
      <c r="B11" s="48"/>
      <c r="C11" s="48"/>
      <c r="D11" s="48"/>
      <c r="E11" s="48"/>
      <c r="F11" s="48"/>
      <c r="G11" s="48"/>
      <c r="H11" s="48"/>
      <c r="I11" s="48"/>
      <c r="J11" s="48"/>
    </row>
    <row r="12" spans="2:10" ht="24" customHeight="1">
      <c r="B12" s="95"/>
      <c r="C12" s="95"/>
      <c r="D12" s="95"/>
      <c r="E12" s="95"/>
      <c r="F12" s="95"/>
      <c r="G12" s="95"/>
      <c r="H12" s="95"/>
      <c r="I12" s="95"/>
      <c r="J12" s="95"/>
    </row>
    <row r="13" spans="1:10" ht="19.5" customHeight="1">
      <c r="A13" s="48"/>
      <c r="B13" s="48"/>
      <c r="C13" s="48"/>
      <c r="D13" s="48"/>
      <c r="E13" s="48"/>
      <c r="F13" s="48"/>
      <c r="G13" s="48"/>
      <c r="H13" s="48"/>
      <c r="I13" s="48"/>
      <c r="J13" s="48"/>
    </row>
    <row r="14" spans="1:10" ht="19.5" customHeight="1">
      <c r="A14" s="48"/>
      <c r="B14" s="48"/>
      <c r="C14" s="48"/>
      <c r="D14" s="48"/>
      <c r="E14" s="48"/>
      <c r="F14" s="48"/>
      <c r="G14" s="48"/>
      <c r="H14" s="48"/>
      <c r="I14" s="48"/>
      <c r="J14" s="48"/>
    </row>
    <row r="15" spans="1:10" ht="19.5" customHeight="1">
      <c r="A15" s="48"/>
      <c r="B15" s="48"/>
      <c r="C15" s="48"/>
      <c r="D15" s="48"/>
      <c r="E15" s="48"/>
      <c r="F15" s="48"/>
      <c r="G15" s="48"/>
      <c r="H15" s="48"/>
      <c r="I15" s="48"/>
      <c r="J15" s="48"/>
    </row>
    <row r="16" spans="1:10" ht="19.5" customHeight="1">
      <c r="A16" s="48"/>
      <c r="B16" s="48"/>
      <c r="C16" s="48"/>
      <c r="D16" s="48"/>
      <c r="E16" s="48"/>
      <c r="F16" s="48"/>
      <c r="G16" s="48"/>
      <c r="H16" s="48"/>
      <c r="I16" s="48"/>
      <c r="J16" s="48"/>
    </row>
    <row r="17" spans="1:10" ht="19.5" customHeight="1">
      <c r="A17" s="48"/>
      <c r="B17" s="48"/>
      <c r="C17" s="48"/>
      <c r="D17" s="48"/>
      <c r="E17" s="48"/>
      <c r="F17" s="48"/>
      <c r="G17" s="48"/>
      <c r="H17" s="48"/>
      <c r="I17" s="48"/>
      <c r="J17" s="48"/>
    </row>
    <row r="18" spans="1:10" ht="19.5" customHeight="1">
      <c r="A18" s="48"/>
      <c r="B18" s="48"/>
      <c r="C18" s="48"/>
      <c r="D18" s="48"/>
      <c r="E18" s="48"/>
      <c r="F18" s="48"/>
      <c r="G18" s="48"/>
      <c r="H18" s="48"/>
      <c r="I18" s="48"/>
      <c r="J18" s="48"/>
    </row>
    <row r="19" spans="1:10" ht="19.5" customHeight="1">
      <c r="A19" s="129"/>
      <c r="B19" s="129"/>
      <c r="C19" s="129"/>
      <c r="D19" s="129"/>
      <c r="E19" s="129"/>
      <c r="F19" s="129"/>
      <c r="G19" s="129"/>
      <c r="H19" s="129"/>
      <c r="I19" s="129"/>
      <c r="J19" s="48"/>
    </row>
    <row r="20" spans="1:10" ht="19.5" customHeight="1">
      <c r="A20" s="48"/>
      <c r="B20" s="48"/>
      <c r="C20" s="48"/>
      <c r="D20" s="48"/>
      <c r="E20" s="48"/>
      <c r="F20" s="48"/>
      <c r="G20" s="48"/>
      <c r="H20" s="48"/>
      <c r="I20" s="48"/>
      <c r="J20" s="48"/>
    </row>
    <row r="21" spans="1:10" ht="19.5" customHeight="1">
      <c r="A21" s="48"/>
      <c r="B21" s="48"/>
      <c r="C21" s="48"/>
      <c r="D21" s="48"/>
      <c r="E21" s="48"/>
      <c r="F21" s="48"/>
      <c r="G21" s="48"/>
      <c r="H21" s="48"/>
      <c r="I21" s="48"/>
      <c r="J21" s="48"/>
    </row>
    <row r="22" spans="1:10" ht="19.5" customHeight="1">
      <c r="A22" s="48"/>
      <c r="B22" s="48"/>
      <c r="C22" s="48"/>
      <c r="D22" s="48"/>
      <c r="E22" s="48"/>
      <c r="F22" s="48"/>
      <c r="G22" s="48"/>
      <c r="H22" s="48"/>
      <c r="I22" s="48"/>
      <c r="J22" s="48"/>
    </row>
    <row r="23" ht="19.5" customHeight="1">
      <c r="J23" s="94"/>
    </row>
    <row r="24" spans="1:10" ht="19.5" customHeight="1">
      <c r="A24" s="48"/>
      <c r="B24" s="48"/>
      <c r="C24" s="48"/>
      <c r="D24" s="48"/>
      <c r="E24" s="48"/>
      <c r="F24" s="48"/>
      <c r="G24" s="48"/>
      <c r="H24" s="48"/>
      <c r="I24" s="48"/>
      <c r="J24" s="48"/>
    </row>
    <row r="25" spans="1:10" ht="19.5" customHeight="1">
      <c r="A25" s="48"/>
      <c r="B25" s="48"/>
      <c r="C25" s="48"/>
      <c r="D25" s="48"/>
      <c r="E25" s="48"/>
      <c r="F25" s="48"/>
      <c r="G25" s="48"/>
      <c r="H25" s="48"/>
      <c r="I25" s="48"/>
      <c r="J25" s="48"/>
    </row>
    <row r="26" spans="1:10" ht="19.5" customHeight="1">
      <c r="A26" s="48"/>
      <c r="B26" s="48"/>
      <c r="C26" s="48"/>
      <c r="D26" s="48"/>
      <c r="E26" s="48"/>
      <c r="F26" s="48"/>
      <c r="G26" s="48"/>
      <c r="H26" s="48"/>
      <c r="I26" s="48"/>
      <c r="J26" s="48"/>
    </row>
    <row r="27" spans="1:10" ht="19.5" customHeight="1">
      <c r="A27" s="48"/>
      <c r="B27" s="48"/>
      <c r="C27" s="48"/>
      <c r="D27" s="56"/>
      <c r="E27" s="48"/>
      <c r="F27" s="48"/>
      <c r="G27" s="48"/>
      <c r="H27" s="48"/>
      <c r="I27" s="48"/>
      <c r="J27" s="48"/>
    </row>
    <row r="28" spans="1:10" ht="19.5" customHeight="1">
      <c r="A28" s="48"/>
      <c r="B28" s="48"/>
      <c r="C28" s="48"/>
      <c r="D28" s="48"/>
      <c r="E28" s="48"/>
      <c r="F28" s="48"/>
      <c r="G28" s="48"/>
      <c r="H28" s="48"/>
      <c r="I28" s="48"/>
      <c r="J28" s="48"/>
    </row>
    <row r="29" spans="1:10" ht="19.5" customHeight="1">
      <c r="A29" s="48"/>
      <c r="B29" s="48"/>
      <c r="C29" s="48"/>
      <c r="D29" s="48"/>
      <c r="E29" s="48"/>
      <c r="F29" s="48"/>
      <c r="G29" s="48"/>
      <c r="H29" s="48"/>
      <c r="I29" s="48"/>
      <c r="J29" s="48"/>
    </row>
    <row r="30" spans="1:10" ht="19.5" customHeight="1">
      <c r="A30" s="48"/>
      <c r="B30" s="48"/>
      <c r="C30" s="48"/>
      <c r="D30" s="48"/>
      <c r="E30" s="48"/>
      <c r="F30" s="48"/>
      <c r="G30" s="48"/>
      <c r="H30" s="48"/>
      <c r="I30" s="48"/>
      <c r="J30" s="48"/>
    </row>
    <row r="31" spans="1:10" ht="19.5" customHeight="1">
      <c r="A31" s="48"/>
      <c r="B31" s="48"/>
      <c r="C31" s="48"/>
      <c r="D31" s="48"/>
      <c r="E31" s="48"/>
      <c r="F31" s="48"/>
      <c r="G31" s="48"/>
      <c r="H31" s="48"/>
      <c r="I31" s="48"/>
      <c r="J31" s="48"/>
    </row>
    <row r="32" spans="1:10" ht="19.5" customHeight="1">
      <c r="A32" s="48"/>
      <c r="B32" s="48"/>
      <c r="C32" s="48"/>
      <c r="D32" s="48"/>
      <c r="E32" s="48"/>
      <c r="F32" s="48"/>
      <c r="G32" s="48"/>
      <c r="H32" s="48"/>
      <c r="I32" s="48"/>
      <c r="J32" s="48"/>
    </row>
    <row r="33" spans="1:10" ht="19.5" customHeight="1">
      <c r="A33" s="48"/>
      <c r="B33" s="48"/>
      <c r="C33" s="48"/>
      <c r="D33" s="48"/>
      <c r="E33" s="48"/>
      <c r="F33" s="48"/>
      <c r="G33" s="48"/>
      <c r="H33" s="48"/>
      <c r="I33" s="48"/>
      <c r="J33" s="48"/>
    </row>
    <row r="34" spans="1:10" ht="19.5" customHeight="1">
      <c r="A34" s="48"/>
      <c r="B34" s="48"/>
      <c r="C34" s="48"/>
      <c r="D34" s="48"/>
      <c r="E34" s="48"/>
      <c r="F34" s="48"/>
      <c r="G34" s="48"/>
      <c r="H34" s="48"/>
      <c r="I34" s="48"/>
      <c r="J34" s="48"/>
    </row>
    <row r="35" spans="1:10" ht="19.5" customHeight="1">
      <c r="A35" s="48"/>
      <c r="B35" s="48"/>
      <c r="C35" s="48"/>
      <c r="D35" s="48"/>
      <c r="E35" s="48"/>
      <c r="F35" s="48"/>
      <c r="G35" s="48"/>
      <c r="H35" s="48"/>
      <c r="I35" s="48"/>
      <c r="J35" s="48"/>
    </row>
    <row r="36" spans="1:10" ht="19.5" customHeight="1">
      <c r="A36" s="48"/>
      <c r="B36" s="48"/>
      <c r="C36" s="48"/>
      <c r="D36" s="48"/>
      <c r="E36" s="48"/>
      <c r="F36" s="48"/>
      <c r="G36" s="48"/>
      <c r="H36" s="48"/>
      <c r="I36" s="48"/>
      <c r="J36" s="48"/>
    </row>
    <row r="37" spans="1:9" ht="15">
      <c r="A37" s="126" t="str">
        <f>Cover!$A$59</f>
        <v>      Our House Enterprises</v>
      </c>
      <c r="B37" s="96"/>
      <c r="C37" s="94"/>
      <c r="D37" s="94"/>
      <c r="E37" s="94"/>
      <c r="F37" s="94"/>
      <c r="H37" s="127" t="str">
        <f>Cover!$K$59</f>
        <v>(  )</v>
      </c>
      <c r="I37" s="779">
        <f ca="1">NOW()</f>
        <v>41214.83032094908</v>
      </c>
    </row>
    <row r="38" spans="2:10" ht="15">
      <c r="B38" s="94"/>
      <c r="C38" s="94"/>
      <c r="D38" s="94"/>
      <c r="E38" s="94"/>
      <c r="F38" s="94"/>
      <c r="G38" s="94"/>
      <c r="H38" s="94"/>
      <c r="I38" s="94"/>
      <c r="J38" s="94"/>
    </row>
    <row r="39" ht="12.75">
      <c r="E39" s="53"/>
    </row>
  </sheetData>
  <sheetProtection/>
  <printOptions/>
  <pageMargins left="0.75" right="0.75" top="0.75" bottom="0.5" header="0.5" footer="0.5"/>
  <pageSetup fitToHeight="1" fitToWidth="1" horizontalDpi="300" verticalDpi="300" orientation="portrait" r:id="rId2"/>
  <headerFooter alignWithMargins="0">
    <oddFooter>&amp;CPHOTO #</oddFooter>
  </headerFooter>
  <drawing r:id="rId1"/>
</worksheet>
</file>

<file path=xl/worksheets/sheet3.xml><?xml version="1.0" encoding="utf-8"?>
<worksheet xmlns="http://schemas.openxmlformats.org/spreadsheetml/2006/main" xmlns:r="http://schemas.openxmlformats.org/officeDocument/2006/relationships">
  <dimension ref="A1:AA136"/>
  <sheetViews>
    <sheetView zoomScalePageLayoutView="0" workbookViewId="0" topLeftCell="A1">
      <selection activeCell="B73" sqref="B73:F73"/>
    </sheetView>
  </sheetViews>
  <sheetFormatPr defaultColWidth="9.140625" defaultRowHeight="12.75"/>
  <cols>
    <col min="1" max="1" width="9.140625" style="844" customWidth="1"/>
    <col min="2" max="2" width="13.57421875" style="844" customWidth="1"/>
    <col min="3" max="7" width="9.140625" style="844" customWidth="1"/>
    <col min="8" max="8" width="13.7109375" style="844" bestFit="1" customWidth="1"/>
    <col min="9" max="9" width="24.57421875" style="844" customWidth="1"/>
    <col min="10" max="16384" width="9.140625" style="844" customWidth="1"/>
  </cols>
  <sheetData>
    <row r="1" spans="1:27" ht="23.25">
      <c r="A1" s="887" t="s">
        <v>631</v>
      </c>
      <c r="B1" s="887"/>
      <c r="C1" s="887"/>
      <c r="D1" s="887"/>
      <c r="E1" s="887"/>
      <c r="F1" s="887"/>
      <c r="G1" s="887"/>
      <c r="H1" s="887"/>
      <c r="I1" s="887"/>
      <c r="J1" s="843"/>
      <c r="K1" s="843"/>
      <c r="L1" s="843"/>
      <c r="M1" s="843"/>
      <c r="N1" s="843"/>
      <c r="O1" s="843"/>
      <c r="V1" s="844" t="s">
        <v>632</v>
      </c>
      <c r="AA1" s="844" t="s">
        <v>632</v>
      </c>
    </row>
    <row r="2" spans="1:27" ht="15.75">
      <c r="A2" s="845" t="s">
        <v>633</v>
      </c>
      <c r="B2" s="845"/>
      <c r="C2" s="845"/>
      <c r="D2" s="845"/>
      <c r="E2" s="845"/>
      <c r="F2" s="845"/>
      <c r="G2" s="845"/>
      <c r="H2" s="845"/>
      <c r="I2" s="845"/>
      <c r="J2" s="843"/>
      <c r="K2" s="843"/>
      <c r="L2" s="843"/>
      <c r="M2" s="843"/>
      <c r="N2" s="843"/>
      <c r="O2" s="843"/>
      <c r="V2" s="844" t="s">
        <v>634</v>
      </c>
      <c r="AA2" s="844" t="s">
        <v>68</v>
      </c>
    </row>
    <row r="3" spans="1:27" ht="15.75">
      <c r="A3" s="845" t="s">
        <v>635</v>
      </c>
      <c r="B3" s="845"/>
      <c r="C3" s="845"/>
      <c r="D3" s="845"/>
      <c r="E3" s="845"/>
      <c r="F3" s="845"/>
      <c r="G3" s="845"/>
      <c r="H3" s="845"/>
      <c r="I3" s="845"/>
      <c r="J3" s="843"/>
      <c r="K3" s="843"/>
      <c r="L3" s="843"/>
      <c r="M3" s="843"/>
      <c r="N3" s="843"/>
      <c r="O3" s="843"/>
      <c r="V3" s="844" t="s">
        <v>636</v>
      </c>
      <c r="AA3" s="844" t="s">
        <v>69</v>
      </c>
    </row>
    <row r="4" spans="1:22" ht="15.75">
      <c r="A4" s="888"/>
      <c r="B4" s="888"/>
      <c r="C4" s="888"/>
      <c r="D4" s="888"/>
      <c r="E4" s="888"/>
      <c r="F4" s="888"/>
      <c r="G4" s="888"/>
      <c r="H4" s="888"/>
      <c r="I4" s="888"/>
      <c r="J4" s="843"/>
      <c r="K4" s="843"/>
      <c r="L4" s="843"/>
      <c r="M4" s="843"/>
      <c r="N4" s="843"/>
      <c r="O4" s="843"/>
      <c r="V4" s="844" t="s">
        <v>637</v>
      </c>
    </row>
    <row r="5" spans="1:27" ht="15.75">
      <c r="A5" s="847" t="s">
        <v>638</v>
      </c>
      <c r="B5" s="847"/>
      <c r="C5" s="847"/>
      <c r="D5" s="847"/>
      <c r="E5" s="847"/>
      <c r="F5" s="847"/>
      <c r="G5" s="843"/>
      <c r="H5" s="843"/>
      <c r="I5" s="843"/>
      <c r="J5" s="843"/>
      <c r="K5" s="843"/>
      <c r="L5" s="843"/>
      <c r="M5" s="843"/>
      <c r="N5" s="843"/>
      <c r="O5" s="843"/>
      <c r="V5" s="844" t="s">
        <v>639</v>
      </c>
      <c r="AA5" s="848" t="s">
        <v>632</v>
      </c>
    </row>
    <row r="6" spans="1:27" ht="15.75">
      <c r="A6" s="843"/>
      <c r="B6" s="874" t="s">
        <v>632</v>
      </c>
      <c r="C6" s="875"/>
      <c r="D6" s="875"/>
      <c r="E6" s="875"/>
      <c r="F6" s="876"/>
      <c r="G6" s="889"/>
      <c r="H6" s="890"/>
      <c r="I6" s="890"/>
      <c r="J6" s="843"/>
      <c r="K6" s="843"/>
      <c r="L6" s="843"/>
      <c r="M6" s="843"/>
      <c r="N6" s="843"/>
      <c r="O6" s="843"/>
      <c r="V6" s="844" t="s">
        <v>640</v>
      </c>
      <c r="AA6" s="848">
        <v>13</v>
      </c>
    </row>
    <row r="7" spans="1:27" ht="15.75">
      <c r="A7" s="890"/>
      <c r="B7" s="890"/>
      <c r="C7" s="890"/>
      <c r="D7" s="890"/>
      <c r="E7" s="890"/>
      <c r="F7" s="890"/>
      <c r="G7" s="890"/>
      <c r="H7" s="890"/>
      <c r="I7" s="890"/>
      <c r="J7" s="843"/>
      <c r="K7" s="843"/>
      <c r="L7" s="843"/>
      <c r="M7" s="843"/>
      <c r="N7" s="843"/>
      <c r="O7" s="843"/>
      <c r="V7" s="844" t="s">
        <v>641</v>
      </c>
      <c r="AA7" s="848">
        <v>14</v>
      </c>
    </row>
    <row r="8" spans="1:27" ht="15.75">
      <c r="A8" s="847" t="s">
        <v>642</v>
      </c>
      <c r="B8" s="847"/>
      <c r="C8" s="847"/>
      <c r="D8" s="847"/>
      <c r="E8" s="843"/>
      <c r="F8" s="843"/>
      <c r="G8" s="843"/>
      <c r="H8" s="843"/>
      <c r="I8" s="843"/>
      <c r="J8" s="843"/>
      <c r="K8" s="843"/>
      <c r="L8" s="843"/>
      <c r="M8" s="843"/>
      <c r="N8" s="843"/>
      <c r="O8" s="843"/>
      <c r="AA8" s="848">
        <v>15</v>
      </c>
    </row>
    <row r="9" spans="1:27" ht="15.75">
      <c r="A9" s="891"/>
      <c r="B9" s="892"/>
      <c r="C9" s="892"/>
      <c r="D9" s="892"/>
      <c r="E9" s="892"/>
      <c r="F9" s="892"/>
      <c r="G9" s="892"/>
      <c r="H9" s="892"/>
      <c r="I9" s="893"/>
      <c r="J9" s="843"/>
      <c r="K9" s="843"/>
      <c r="L9" s="843"/>
      <c r="M9" s="843"/>
      <c r="N9" s="843"/>
      <c r="O9" s="843"/>
      <c r="V9" s="844" t="s">
        <v>632</v>
      </c>
      <c r="AA9" s="848">
        <v>16</v>
      </c>
    </row>
    <row r="10" spans="1:27" ht="15.75">
      <c r="A10" s="894"/>
      <c r="B10" s="895"/>
      <c r="C10" s="895"/>
      <c r="D10" s="895"/>
      <c r="E10" s="895"/>
      <c r="F10" s="895"/>
      <c r="G10" s="895"/>
      <c r="H10" s="895"/>
      <c r="I10" s="896"/>
      <c r="J10" s="843"/>
      <c r="K10" s="843"/>
      <c r="L10" s="843"/>
      <c r="M10" s="843"/>
      <c r="N10" s="843"/>
      <c r="O10" s="843"/>
      <c r="V10" s="844" t="s">
        <v>643</v>
      </c>
      <c r="AA10" s="848">
        <v>17</v>
      </c>
    </row>
    <row r="11" spans="1:27" ht="15.75">
      <c r="A11" s="894"/>
      <c r="B11" s="895"/>
      <c r="C11" s="895"/>
      <c r="D11" s="895"/>
      <c r="E11" s="895"/>
      <c r="F11" s="895"/>
      <c r="G11" s="895"/>
      <c r="H11" s="895"/>
      <c r="I11" s="896"/>
      <c r="J11" s="843"/>
      <c r="K11" s="843"/>
      <c r="L11" s="843"/>
      <c r="M11" s="843"/>
      <c r="N11" s="843"/>
      <c r="O11" s="843"/>
      <c r="V11" s="844" t="s">
        <v>644</v>
      </c>
      <c r="AA11" s="848">
        <v>18</v>
      </c>
    </row>
    <row r="12" spans="1:27" ht="15.75">
      <c r="A12" s="897"/>
      <c r="B12" s="898"/>
      <c r="C12" s="898"/>
      <c r="D12" s="898"/>
      <c r="E12" s="898"/>
      <c r="F12" s="898"/>
      <c r="G12" s="898"/>
      <c r="H12" s="898"/>
      <c r="I12" s="899"/>
      <c r="J12" s="843"/>
      <c r="K12" s="843"/>
      <c r="L12" s="843"/>
      <c r="M12" s="843"/>
      <c r="N12" s="843"/>
      <c r="O12" s="843"/>
      <c r="AA12" s="848" t="s">
        <v>645</v>
      </c>
    </row>
    <row r="13" spans="1:22" ht="15.75">
      <c r="A13" s="843"/>
      <c r="B13" s="843"/>
      <c r="C13" s="843"/>
      <c r="D13" s="843"/>
      <c r="E13" s="843"/>
      <c r="F13" s="843"/>
      <c r="G13" s="843"/>
      <c r="H13" s="843"/>
      <c r="I13" s="843"/>
      <c r="J13" s="843"/>
      <c r="K13" s="843"/>
      <c r="L13" s="843"/>
      <c r="M13" s="843"/>
      <c r="N13" s="843"/>
      <c r="O13" s="843"/>
      <c r="V13" s="844" t="s">
        <v>632</v>
      </c>
    </row>
    <row r="14" spans="1:22" ht="15.75">
      <c r="A14" s="847" t="s">
        <v>646</v>
      </c>
      <c r="B14" s="843"/>
      <c r="C14" s="843"/>
      <c r="D14" s="843"/>
      <c r="E14" s="843"/>
      <c r="F14" s="843"/>
      <c r="G14" s="843"/>
      <c r="H14" s="843"/>
      <c r="I14" s="843"/>
      <c r="J14" s="843"/>
      <c r="K14" s="843"/>
      <c r="L14" s="843"/>
      <c r="M14" s="843"/>
      <c r="N14" s="843"/>
      <c r="O14" s="843"/>
      <c r="V14" s="844" t="s">
        <v>647</v>
      </c>
    </row>
    <row r="15" spans="1:22" ht="15.75">
      <c r="A15" s="843"/>
      <c r="B15" s="874" t="s">
        <v>632</v>
      </c>
      <c r="C15" s="875"/>
      <c r="D15" s="875"/>
      <c r="E15" s="875"/>
      <c r="F15" s="876"/>
      <c r="G15" s="843"/>
      <c r="H15" s="843"/>
      <c r="I15" s="843"/>
      <c r="J15" s="843"/>
      <c r="K15" s="843"/>
      <c r="L15" s="843"/>
      <c r="M15" s="843"/>
      <c r="N15" s="843"/>
      <c r="O15" s="843"/>
      <c r="V15" s="844" t="s">
        <v>648</v>
      </c>
    </row>
    <row r="16" spans="1:22" ht="15.75">
      <c r="A16" s="843"/>
      <c r="B16" s="843"/>
      <c r="C16" s="843"/>
      <c r="D16" s="843"/>
      <c r="E16" s="843"/>
      <c r="F16" s="843"/>
      <c r="G16" s="843"/>
      <c r="H16" s="843"/>
      <c r="I16" s="843"/>
      <c r="J16" s="843"/>
      <c r="K16" s="843"/>
      <c r="L16" s="843"/>
      <c r="M16" s="843"/>
      <c r="N16" s="843"/>
      <c r="O16" s="843"/>
      <c r="V16" s="844" t="s">
        <v>649</v>
      </c>
    </row>
    <row r="17" spans="1:22" ht="15.75">
      <c r="A17" s="847" t="s">
        <v>650</v>
      </c>
      <c r="B17" s="843"/>
      <c r="C17" s="843"/>
      <c r="D17" s="843"/>
      <c r="E17" s="843"/>
      <c r="F17" s="843"/>
      <c r="G17" s="843"/>
      <c r="H17" s="843"/>
      <c r="I17" s="843"/>
      <c r="J17" s="843"/>
      <c r="K17" s="843"/>
      <c r="L17" s="843"/>
      <c r="M17" s="843"/>
      <c r="N17" s="843"/>
      <c r="O17" s="843"/>
      <c r="V17" s="844" t="s">
        <v>651</v>
      </c>
    </row>
    <row r="18" spans="1:22" ht="15.75">
      <c r="A18" s="843"/>
      <c r="B18" s="900">
        <v>0</v>
      </c>
      <c r="C18" s="901"/>
      <c r="D18" s="902"/>
      <c r="E18" s="843"/>
      <c r="F18" s="843"/>
      <c r="G18" s="843"/>
      <c r="H18" s="843"/>
      <c r="I18" s="843"/>
      <c r="J18" s="843"/>
      <c r="K18" s="843"/>
      <c r="L18" s="843"/>
      <c r="M18" s="843"/>
      <c r="N18" s="843"/>
      <c r="O18" s="843"/>
      <c r="V18" s="844" t="s">
        <v>652</v>
      </c>
    </row>
    <row r="19" spans="1:22" ht="15.75">
      <c r="A19" s="843"/>
      <c r="B19" s="843"/>
      <c r="C19" s="843"/>
      <c r="D19" s="843"/>
      <c r="E19" s="843"/>
      <c r="F19" s="843"/>
      <c r="G19" s="843"/>
      <c r="H19" s="843"/>
      <c r="I19" s="843"/>
      <c r="J19" s="843"/>
      <c r="K19" s="843"/>
      <c r="L19" s="843"/>
      <c r="M19" s="843"/>
      <c r="N19" s="843"/>
      <c r="O19" s="843"/>
      <c r="V19" s="844" t="s">
        <v>653</v>
      </c>
    </row>
    <row r="20" spans="1:22" ht="15.75">
      <c r="A20" s="847" t="s">
        <v>654</v>
      </c>
      <c r="B20" s="843"/>
      <c r="C20" s="843"/>
      <c r="D20" s="843"/>
      <c r="E20" s="843"/>
      <c r="F20" s="843"/>
      <c r="G20" s="843"/>
      <c r="H20" s="843"/>
      <c r="I20" s="843"/>
      <c r="J20" s="843"/>
      <c r="K20" s="843"/>
      <c r="L20" s="843"/>
      <c r="M20" s="843"/>
      <c r="N20" s="843"/>
      <c r="O20" s="843"/>
      <c r="V20" s="844" t="s">
        <v>655</v>
      </c>
    </row>
    <row r="21" spans="1:22" ht="15.75">
      <c r="A21" s="843"/>
      <c r="B21" s="849" t="s">
        <v>632</v>
      </c>
      <c r="C21" s="843" t="s">
        <v>656</v>
      </c>
      <c r="D21" s="843"/>
      <c r="E21" s="843"/>
      <c r="F21" s="843"/>
      <c r="G21" s="843"/>
      <c r="H21" s="843"/>
      <c r="I21" s="843"/>
      <c r="J21" s="843"/>
      <c r="K21" s="843"/>
      <c r="L21" s="843"/>
      <c r="M21" s="843"/>
      <c r="N21" s="843"/>
      <c r="O21" s="843"/>
      <c r="V21" s="844" t="s">
        <v>657</v>
      </c>
    </row>
    <row r="22" spans="1:15" ht="15.75">
      <c r="A22" s="843"/>
      <c r="B22" s="849" t="s">
        <v>632</v>
      </c>
      <c r="C22" s="843" t="s">
        <v>658</v>
      </c>
      <c r="D22" s="843"/>
      <c r="E22" s="843"/>
      <c r="F22" s="843"/>
      <c r="G22" s="843"/>
      <c r="H22" s="843"/>
      <c r="I22" s="843"/>
      <c r="J22" s="843"/>
      <c r="K22" s="843"/>
      <c r="L22" s="843"/>
      <c r="M22" s="843"/>
      <c r="N22" s="843"/>
      <c r="O22" s="843"/>
    </row>
    <row r="23" spans="1:15" ht="15.75">
      <c r="A23" s="843"/>
      <c r="B23" s="849" t="s">
        <v>632</v>
      </c>
      <c r="C23" s="843" t="s">
        <v>659</v>
      </c>
      <c r="D23" s="843"/>
      <c r="E23" s="843"/>
      <c r="F23" s="843"/>
      <c r="G23" s="843"/>
      <c r="H23" s="843"/>
      <c r="I23" s="843"/>
      <c r="J23" s="843"/>
      <c r="K23" s="843"/>
      <c r="L23" s="843"/>
      <c r="M23" s="843"/>
      <c r="N23" s="843"/>
      <c r="O23" s="843"/>
    </row>
    <row r="24" spans="1:22" ht="15.75">
      <c r="A24" s="843"/>
      <c r="B24" s="849" t="s">
        <v>632</v>
      </c>
      <c r="C24" s="843" t="s">
        <v>660</v>
      </c>
      <c r="D24" s="843"/>
      <c r="E24" s="843"/>
      <c r="F24" s="843"/>
      <c r="G24" s="843"/>
      <c r="H24" s="843"/>
      <c r="I24" s="843"/>
      <c r="J24" s="843"/>
      <c r="K24" s="843"/>
      <c r="L24" s="843"/>
      <c r="M24" s="843"/>
      <c r="N24" s="843"/>
      <c r="O24" s="843"/>
      <c r="V24" s="844" t="s">
        <v>632</v>
      </c>
    </row>
    <row r="25" spans="1:22" ht="15.75">
      <c r="A25" s="843"/>
      <c r="B25" s="849" t="s">
        <v>632</v>
      </c>
      <c r="C25" s="843" t="s">
        <v>661</v>
      </c>
      <c r="D25" s="843"/>
      <c r="E25" s="843"/>
      <c r="F25" s="843"/>
      <c r="G25" s="843"/>
      <c r="H25" s="843"/>
      <c r="I25" s="843"/>
      <c r="J25" s="843"/>
      <c r="K25" s="843"/>
      <c r="L25" s="843"/>
      <c r="M25" s="843"/>
      <c r="N25" s="843"/>
      <c r="O25" s="843"/>
      <c r="V25" s="844" t="s">
        <v>662</v>
      </c>
    </row>
    <row r="26" spans="1:22" ht="15.75">
      <c r="A26" s="843"/>
      <c r="B26" s="849" t="s">
        <v>632</v>
      </c>
      <c r="C26" s="843" t="s">
        <v>663</v>
      </c>
      <c r="D26" s="843"/>
      <c r="E26" s="843"/>
      <c r="F26" s="843"/>
      <c r="G26" s="843"/>
      <c r="H26" s="843"/>
      <c r="I26" s="843"/>
      <c r="J26" s="843"/>
      <c r="K26" s="843"/>
      <c r="L26" s="843"/>
      <c r="M26" s="843"/>
      <c r="N26" s="843"/>
      <c r="O26" s="843"/>
      <c r="V26" s="844" t="s">
        <v>664</v>
      </c>
    </row>
    <row r="27" spans="1:22" ht="15.75">
      <c r="A27" s="843"/>
      <c r="B27" s="849" t="s">
        <v>632</v>
      </c>
      <c r="C27" s="843" t="s">
        <v>665</v>
      </c>
      <c r="D27" s="843"/>
      <c r="E27" s="843"/>
      <c r="F27" s="843"/>
      <c r="G27" s="843"/>
      <c r="H27" s="843"/>
      <c r="I27" s="843"/>
      <c r="J27" s="843"/>
      <c r="K27" s="843"/>
      <c r="L27" s="843"/>
      <c r="M27" s="843"/>
      <c r="N27" s="843"/>
      <c r="O27" s="843"/>
      <c r="V27" s="844" t="s">
        <v>666</v>
      </c>
    </row>
    <row r="28" spans="1:22" ht="15.75">
      <c r="A28" s="843"/>
      <c r="B28" s="843"/>
      <c r="C28" s="843" t="s">
        <v>667</v>
      </c>
      <c r="D28" s="843"/>
      <c r="E28" s="874"/>
      <c r="F28" s="875"/>
      <c r="G28" s="875"/>
      <c r="H28" s="875"/>
      <c r="I28" s="876"/>
      <c r="J28" s="843"/>
      <c r="K28" s="843"/>
      <c r="L28" s="843"/>
      <c r="M28" s="843"/>
      <c r="N28" s="843"/>
      <c r="O28" s="843"/>
      <c r="V28" s="844" t="s">
        <v>668</v>
      </c>
    </row>
    <row r="29" spans="1:22" ht="15.75">
      <c r="A29" s="843"/>
      <c r="B29" s="843"/>
      <c r="C29" s="843"/>
      <c r="D29" s="843"/>
      <c r="E29" s="843"/>
      <c r="F29" s="843"/>
      <c r="G29" s="843"/>
      <c r="H29" s="843"/>
      <c r="I29" s="843"/>
      <c r="J29" s="843"/>
      <c r="K29" s="843"/>
      <c r="L29" s="843"/>
      <c r="M29" s="843"/>
      <c r="N29" s="843"/>
      <c r="O29" s="843"/>
      <c r="V29" s="844" t="s">
        <v>669</v>
      </c>
    </row>
    <row r="30" spans="1:22" ht="15.75">
      <c r="A30" s="847" t="s">
        <v>670</v>
      </c>
      <c r="B30" s="843"/>
      <c r="C30" s="843"/>
      <c r="D30" s="843"/>
      <c r="E30" s="843"/>
      <c r="F30" s="843"/>
      <c r="G30" s="843"/>
      <c r="H30" s="843"/>
      <c r="I30" s="843"/>
      <c r="J30" s="843"/>
      <c r="K30" s="843"/>
      <c r="L30" s="843"/>
      <c r="M30" s="843"/>
      <c r="N30" s="843"/>
      <c r="O30" s="843"/>
      <c r="V30" s="844" t="s">
        <v>671</v>
      </c>
    </row>
    <row r="31" spans="1:22" ht="15.75">
      <c r="A31" s="843"/>
      <c r="B31" s="874" t="s">
        <v>632</v>
      </c>
      <c r="C31" s="875"/>
      <c r="D31" s="875"/>
      <c r="E31" s="875"/>
      <c r="F31" s="875"/>
      <c r="G31" s="875"/>
      <c r="H31" s="876"/>
      <c r="I31" s="843"/>
      <c r="J31" s="843"/>
      <c r="K31" s="843"/>
      <c r="L31" s="843"/>
      <c r="M31" s="843"/>
      <c r="N31" s="843"/>
      <c r="O31" s="843"/>
      <c r="V31" s="844" t="s">
        <v>665</v>
      </c>
    </row>
    <row r="32" spans="1:15" ht="15.75">
      <c r="A32" s="843"/>
      <c r="B32" s="843"/>
      <c r="C32" s="843"/>
      <c r="D32" s="843"/>
      <c r="E32" s="843"/>
      <c r="F32" s="843"/>
      <c r="G32" s="843"/>
      <c r="H32" s="843"/>
      <c r="I32" s="843"/>
      <c r="J32" s="843"/>
      <c r="K32" s="843"/>
      <c r="L32" s="843"/>
      <c r="M32" s="843"/>
      <c r="N32" s="843"/>
      <c r="O32" s="843"/>
    </row>
    <row r="33" spans="1:22" ht="15.75">
      <c r="A33" s="847" t="s">
        <v>672</v>
      </c>
      <c r="B33" s="843"/>
      <c r="C33" s="843"/>
      <c r="D33" s="843"/>
      <c r="E33" s="843"/>
      <c r="F33" s="843"/>
      <c r="G33" s="843"/>
      <c r="H33" s="843"/>
      <c r="I33" s="843"/>
      <c r="J33" s="843"/>
      <c r="K33" s="843"/>
      <c r="L33" s="843"/>
      <c r="M33" s="843"/>
      <c r="N33" s="843"/>
      <c r="O33" s="843"/>
      <c r="V33" s="844" t="s">
        <v>632</v>
      </c>
    </row>
    <row r="34" spans="1:22" ht="15.75">
      <c r="A34" s="843"/>
      <c r="B34" s="874" t="s">
        <v>632</v>
      </c>
      <c r="C34" s="875"/>
      <c r="D34" s="875"/>
      <c r="E34" s="875"/>
      <c r="F34" s="876"/>
      <c r="G34" s="843"/>
      <c r="H34" s="843"/>
      <c r="I34" s="843"/>
      <c r="J34" s="843"/>
      <c r="K34" s="843"/>
      <c r="L34" s="843"/>
      <c r="M34" s="843"/>
      <c r="N34" s="843"/>
      <c r="O34" s="843"/>
      <c r="V34" s="844" t="s">
        <v>643</v>
      </c>
    </row>
    <row r="35" spans="1:22" ht="15.75">
      <c r="A35" s="843"/>
      <c r="B35" s="843"/>
      <c r="C35" s="843"/>
      <c r="D35" s="843"/>
      <c r="E35" s="843"/>
      <c r="F35" s="843"/>
      <c r="G35" s="843"/>
      <c r="H35" s="843"/>
      <c r="I35" s="843"/>
      <c r="J35" s="843"/>
      <c r="K35" s="843"/>
      <c r="L35" s="843"/>
      <c r="M35" s="843"/>
      <c r="N35" s="843"/>
      <c r="O35" s="843"/>
      <c r="V35" s="844" t="s">
        <v>644</v>
      </c>
    </row>
    <row r="36" spans="1:15" ht="15.75">
      <c r="A36" s="847" t="s">
        <v>673</v>
      </c>
      <c r="B36" s="843"/>
      <c r="C36" s="843"/>
      <c r="D36" s="843"/>
      <c r="E36" s="843"/>
      <c r="F36" s="843"/>
      <c r="G36" s="843"/>
      <c r="H36" s="843"/>
      <c r="I36" s="843"/>
      <c r="J36" s="843"/>
      <c r="K36" s="843"/>
      <c r="L36" s="843"/>
      <c r="M36" s="843"/>
      <c r="N36" s="843"/>
      <c r="O36" s="843"/>
    </row>
    <row r="37" spans="1:15" ht="15.75">
      <c r="A37" s="843"/>
      <c r="B37" s="874" t="s">
        <v>632</v>
      </c>
      <c r="C37" s="875"/>
      <c r="D37" s="875"/>
      <c r="E37" s="875"/>
      <c r="F37" s="876"/>
      <c r="G37" s="857"/>
      <c r="H37" s="843"/>
      <c r="I37" s="843"/>
      <c r="J37" s="843"/>
      <c r="K37" s="843"/>
      <c r="L37" s="843"/>
      <c r="M37" s="843"/>
      <c r="N37" s="843"/>
      <c r="O37" s="843"/>
    </row>
    <row r="38" spans="1:15" ht="15.75">
      <c r="A38" s="843"/>
      <c r="B38" s="843"/>
      <c r="C38" s="843"/>
      <c r="D38" s="843"/>
      <c r="E38" s="843"/>
      <c r="F38" s="843"/>
      <c r="G38" s="843"/>
      <c r="H38" s="843"/>
      <c r="I38" s="843"/>
      <c r="J38" s="843"/>
      <c r="K38" s="843"/>
      <c r="L38" s="843"/>
      <c r="M38" s="843"/>
      <c r="N38" s="843"/>
      <c r="O38" s="843"/>
    </row>
    <row r="39" spans="1:15" ht="15.75">
      <c r="A39" s="847" t="s">
        <v>674</v>
      </c>
      <c r="B39" s="843"/>
      <c r="C39" s="843"/>
      <c r="D39" s="843"/>
      <c r="E39" s="843"/>
      <c r="F39" s="843"/>
      <c r="G39" s="843"/>
      <c r="H39" s="843"/>
      <c r="I39" s="843"/>
      <c r="J39" s="843"/>
      <c r="K39" s="843"/>
      <c r="L39" s="843"/>
      <c r="M39" s="843"/>
      <c r="N39" s="843"/>
      <c r="O39" s="843"/>
    </row>
    <row r="40" spans="1:15" ht="15.75">
      <c r="A40" s="843"/>
      <c r="B40" s="874" t="s">
        <v>632</v>
      </c>
      <c r="C40" s="875"/>
      <c r="D40" s="875"/>
      <c r="E40" s="875"/>
      <c r="F40" s="876"/>
      <c r="G40" s="858"/>
      <c r="H40" s="843"/>
      <c r="I40" s="843"/>
      <c r="J40" s="843"/>
      <c r="K40" s="843"/>
      <c r="L40" s="843"/>
      <c r="M40" s="843"/>
      <c r="N40" s="843"/>
      <c r="O40" s="843"/>
    </row>
    <row r="41" spans="1:15" ht="15.75">
      <c r="A41" s="843"/>
      <c r="B41" s="843"/>
      <c r="C41" s="843"/>
      <c r="D41" s="843"/>
      <c r="E41" s="843"/>
      <c r="F41" s="843"/>
      <c r="G41" s="843"/>
      <c r="H41" s="843"/>
      <c r="I41" s="843"/>
      <c r="J41" s="843"/>
      <c r="K41" s="843"/>
      <c r="L41" s="843"/>
      <c r="M41" s="843"/>
      <c r="N41" s="843"/>
      <c r="O41" s="843"/>
    </row>
    <row r="42" spans="1:15" ht="15.75">
      <c r="A42" s="847" t="s">
        <v>675</v>
      </c>
      <c r="B42" s="843"/>
      <c r="C42" s="843"/>
      <c r="D42" s="843"/>
      <c r="E42" s="843"/>
      <c r="F42" s="843"/>
      <c r="G42" s="843"/>
      <c r="H42" s="843"/>
      <c r="I42" s="843"/>
      <c r="J42" s="843"/>
      <c r="K42" s="843"/>
      <c r="L42" s="843"/>
      <c r="M42" s="843"/>
      <c r="N42" s="843"/>
      <c r="O42" s="843"/>
    </row>
    <row r="43" spans="1:15" ht="15.75">
      <c r="A43" s="843"/>
      <c r="B43" s="874" t="s">
        <v>632</v>
      </c>
      <c r="C43" s="875"/>
      <c r="D43" s="875"/>
      <c r="E43" s="875"/>
      <c r="F43" s="876"/>
      <c r="G43" s="859"/>
      <c r="H43" s="843"/>
      <c r="I43" s="843"/>
      <c r="J43" s="843"/>
      <c r="K43" s="843"/>
      <c r="L43" s="843"/>
      <c r="M43" s="843"/>
      <c r="N43" s="843"/>
      <c r="O43" s="843"/>
    </row>
    <row r="44" spans="1:15" ht="15.75">
      <c r="A44" s="843"/>
      <c r="B44" s="843"/>
      <c r="C44" s="843"/>
      <c r="D44" s="843"/>
      <c r="E44" s="843"/>
      <c r="F44" s="843"/>
      <c r="G44" s="843"/>
      <c r="H44" s="843"/>
      <c r="I44" s="843"/>
      <c r="J44" s="843"/>
      <c r="K44" s="843"/>
      <c r="L44" s="843"/>
      <c r="M44" s="843"/>
      <c r="N44" s="843"/>
      <c r="O44" s="843"/>
    </row>
    <row r="45" spans="1:15" ht="15.75">
      <c r="A45" s="847" t="s">
        <v>676</v>
      </c>
      <c r="B45" s="843"/>
      <c r="C45" s="843"/>
      <c r="D45" s="843"/>
      <c r="E45" s="847" t="s">
        <v>677</v>
      </c>
      <c r="F45" s="843"/>
      <c r="G45" s="843"/>
      <c r="H45" s="843"/>
      <c r="I45" s="843"/>
      <c r="J45" s="843"/>
      <c r="K45" s="843"/>
      <c r="L45" s="843"/>
      <c r="M45" s="843"/>
      <c r="N45" s="843"/>
      <c r="O45" s="843"/>
    </row>
    <row r="46" spans="1:15" ht="15.75">
      <c r="A46" s="843"/>
      <c r="B46" s="855" t="s">
        <v>632</v>
      </c>
      <c r="C46" s="859"/>
      <c r="D46" s="857"/>
      <c r="E46" s="843"/>
      <c r="F46" s="855" t="s">
        <v>632</v>
      </c>
      <c r="G46" s="859"/>
      <c r="H46" s="857"/>
      <c r="I46" s="843"/>
      <c r="J46" s="843"/>
      <c r="K46" s="843"/>
      <c r="L46" s="843"/>
      <c r="M46" s="843"/>
      <c r="N46" s="843"/>
      <c r="O46" s="843"/>
    </row>
    <row r="47" spans="1:15" ht="15.75">
      <c r="A47" s="843"/>
      <c r="B47" s="843"/>
      <c r="C47" s="843"/>
      <c r="D47" s="843"/>
      <c r="E47" s="843"/>
      <c r="F47" s="843"/>
      <c r="G47" s="843"/>
      <c r="H47" s="843"/>
      <c r="I47" s="843"/>
      <c r="J47" s="843"/>
      <c r="K47" s="843"/>
      <c r="L47" s="843"/>
      <c r="M47" s="843"/>
      <c r="N47" s="843"/>
      <c r="O47" s="843"/>
    </row>
    <row r="48" spans="1:15" ht="15.75">
      <c r="A48" s="847" t="s">
        <v>678</v>
      </c>
      <c r="B48" s="843"/>
      <c r="C48" s="843"/>
      <c r="D48" s="843"/>
      <c r="E48" s="843"/>
      <c r="F48" s="843"/>
      <c r="G48" s="843"/>
      <c r="H48" s="843"/>
      <c r="I48" s="843"/>
      <c r="J48" s="843"/>
      <c r="K48" s="843"/>
      <c r="L48" s="843"/>
      <c r="M48" s="843"/>
      <c r="N48" s="843"/>
      <c r="O48" s="843"/>
    </row>
    <row r="49" spans="1:15" ht="15.75">
      <c r="A49" s="843"/>
      <c r="B49" s="874" t="s">
        <v>632</v>
      </c>
      <c r="C49" s="875"/>
      <c r="D49" s="875"/>
      <c r="E49" s="875"/>
      <c r="F49" s="876"/>
      <c r="G49" s="843"/>
      <c r="H49" s="843"/>
      <c r="I49" s="843"/>
      <c r="J49" s="843"/>
      <c r="K49" s="843"/>
      <c r="L49" s="843"/>
      <c r="M49" s="843"/>
      <c r="N49" s="843"/>
      <c r="O49" s="843"/>
    </row>
    <row r="50" spans="1:15" ht="15.75">
      <c r="A50" s="843"/>
      <c r="B50" s="843"/>
      <c r="C50" s="843"/>
      <c r="D50" s="843"/>
      <c r="E50" s="843"/>
      <c r="F50" s="843"/>
      <c r="G50" s="843"/>
      <c r="H50" s="843"/>
      <c r="I50" s="843"/>
      <c r="J50" s="843"/>
      <c r="K50" s="843"/>
      <c r="L50" s="843"/>
      <c r="M50" s="843"/>
      <c r="N50" s="843"/>
      <c r="O50" s="843"/>
    </row>
    <row r="51" spans="1:15" ht="15.75">
      <c r="A51" s="847" t="s">
        <v>679</v>
      </c>
      <c r="B51" s="843"/>
      <c r="C51" s="843"/>
      <c r="D51" s="843"/>
      <c r="E51" s="843"/>
      <c r="F51" s="843"/>
      <c r="G51" s="843"/>
      <c r="H51" s="843"/>
      <c r="I51" s="843"/>
      <c r="J51" s="843"/>
      <c r="K51" s="843"/>
      <c r="L51" s="843"/>
      <c r="M51" s="843"/>
      <c r="N51" s="843"/>
      <c r="O51" s="843"/>
    </row>
    <row r="52" spans="1:15" ht="15.75">
      <c r="A52" s="880"/>
      <c r="B52" s="881"/>
      <c r="C52" s="881"/>
      <c r="D52" s="881"/>
      <c r="E52" s="881"/>
      <c r="F52" s="881"/>
      <c r="G52" s="881"/>
      <c r="H52" s="882"/>
      <c r="I52" s="843"/>
      <c r="J52" s="843"/>
      <c r="K52" s="843"/>
      <c r="L52" s="843"/>
      <c r="M52" s="843"/>
      <c r="N52" s="843"/>
      <c r="O52" s="843"/>
    </row>
    <row r="53" spans="1:15" ht="15.75">
      <c r="A53" s="883"/>
      <c r="B53" s="884"/>
      <c r="C53" s="884"/>
      <c r="D53" s="884"/>
      <c r="E53" s="884"/>
      <c r="F53" s="884"/>
      <c r="G53" s="884"/>
      <c r="H53" s="861"/>
      <c r="I53" s="843"/>
      <c r="J53" s="843"/>
      <c r="K53" s="843"/>
      <c r="L53" s="843"/>
      <c r="M53" s="843"/>
      <c r="N53" s="843"/>
      <c r="O53" s="843"/>
    </row>
    <row r="54" spans="1:15" ht="15.75">
      <c r="A54" s="883"/>
      <c r="B54" s="884"/>
      <c r="C54" s="884"/>
      <c r="D54" s="884"/>
      <c r="E54" s="884"/>
      <c r="F54" s="884"/>
      <c r="G54" s="884"/>
      <c r="H54" s="861"/>
      <c r="I54" s="843"/>
      <c r="J54" s="843"/>
      <c r="K54" s="843"/>
      <c r="L54" s="843"/>
      <c r="M54" s="843"/>
      <c r="N54" s="843"/>
      <c r="O54" s="843"/>
    </row>
    <row r="55" spans="1:15" ht="15.75">
      <c r="A55" s="860"/>
      <c r="B55" s="885"/>
      <c r="C55" s="885"/>
      <c r="D55" s="885"/>
      <c r="E55" s="885"/>
      <c r="F55" s="885"/>
      <c r="G55" s="885"/>
      <c r="H55" s="886"/>
      <c r="I55" s="843"/>
      <c r="J55" s="843"/>
      <c r="K55" s="843"/>
      <c r="L55" s="843"/>
      <c r="M55" s="843"/>
      <c r="N55" s="843"/>
      <c r="O55" s="843"/>
    </row>
    <row r="56" spans="1:15" ht="15.75">
      <c r="A56" s="850"/>
      <c r="B56" s="850"/>
      <c r="C56" s="850"/>
      <c r="D56" s="850"/>
      <c r="E56" s="850"/>
      <c r="F56" s="850"/>
      <c r="G56" s="850"/>
      <c r="H56" s="850"/>
      <c r="I56" s="843"/>
      <c r="J56" s="843"/>
      <c r="K56" s="843"/>
      <c r="L56" s="843"/>
      <c r="M56" s="843"/>
      <c r="N56" s="843"/>
      <c r="O56" s="843"/>
    </row>
    <row r="57" spans="1:15" ht="15.75">
      <c r="A57" s="851" t="s">
        <v>680</v>
      </c>
      <c r="B57" s="851"/>
      <c r="C57" s="851"/>
      <c r="D57" s="851"/>
      <c r="E57" s="851"/>
      <c r="F57" s="851"/>
      <c r="G57" s="851"/>
      <c r="H57" s="851"/>
      <c r="I57" s="843"/>
      <c r="J57" s="843"/>
      <c r="K57" s="843"/>
      <c r="L57" s="843"/>
      <c r="M57" s="843"/>
      <c r="N57" s="843"/>
      <c r="O57" s="843"/>
    </row>
    <row r="58" spans="1:15" ht="15.75">
      <c r="A58" s="850"/>
      <c r="B58" s="849" t="s">
        <v>632</v>
      </c>
      <c r="C58" s="852" t="s">
        <v>681</v>
      </c>
      <c r="D58" s="850"/>
      <c r="E58" s="850"/>
      <c r="F58" s="850"/>
      <c r="G58" s="850"/>
      <c r="H58" s="850"/>
      <c r="I58" s="843"/>
      <c r="J58" s="843"/>
      <c r="K58" s="843"/>
      <c r="L58" s="843"/>
      <c r="M58" s="843"/>
      <c r="N58" s="843"/>
      <c r="O58" s="843"/>
    </row>
    <row r="59" spans="1:15" ht="15.75">
      <c r="A59" s="850"/>
      <c r="B59" s="849" t="s">
        <v>632</v>
      </c>
      <c r="C59" s="852" t="s">
        <v>682</v>
      </c>
      <c r="D59" s="850"/>
      <c r="E59" s="850"/>
      <c r="F59" s="850"/>
      <c r="G59" s="850"/>
      <c r="H59" s="850"/>
      <c r="I59" s="843"/>
      <c r="J59" s="843"/>
      <c r="K59" s="843"/>
      <c r="L59" s="843"/>
      <c r="M59" s="843"/>
      <c r="N59" s="843"/>
      <c r="O59" s="843"/>
    </row>
    <row r="60" spans="1:15" ht="15.75">
      <c r="A60" s="850"/>
      <c r="B60" s="849" t="s">
        <v>632</v>
      </c>
      <c r="C60" s="852" t="s">
        <v>683</v>
      </c>
      <c r="D60" s="850"/>
      <c r="E60" s="850"/>
      <c r="F60" s="850"/>
      <c r="G60" s="850"/>
      <c r="H60" s="850"/>
      <c r="I60" s="843"/>
      <c r="J60" s="843"/>
      <c r="K60" s="843"/>
      <c r="L60" s="843"/>
      <c r="M60" s="843"/>
      <c r="N60" s="843"/>
      <c r="O60" s="843"/>
    </row>
    <row r="61" spans="1:15" ht="15.75">
      <c r="A61" s="850"/>
      <c r="B61" s="849" t="s">
        <v>632</v>
      </c>
      <c r="C61" s="852" t="s">
        <v>684</v>
      </c>
      <c r="D61" s="850"/>
      <c r="E61" s="850"/>
      <c r="F61" s="850"/>
      <c r="G61" s="850"/>
      <c r="H61" s="850"/>
      <c r="I61" s="843"/>
      <c r="J61" s="843"/>
      <c r="K61" s="843"/>
      <c r="L61" s="843"/>
      <c r="M61" s="843"/>
      <c r="N61" s="843"/>
      <c r="O61" s="843"/>
    </row>
    <row r="62" spans="1:15" ht="15.75">
      <c r="A62" s="850"/>
      <c r="B62" s="849" t="s">
        <v>632</v>
      </c>
      <c r="C62" s="852" t="s">
        <v>685</v>
      </c>
      <c r="D62" s="850"/>
      <c r="E62" s="850"/>
      <c r="F62" s="850"/>
      <c r="G62" s="850"/>
      <c r="H62" s="850"/>
      <c r="I62" s="843"/>
      <c r="J62" s="843"/>
      <c r="K62" s="843"/>
      <c r="L62" s="843"/>
      <c r="M62" s="843"/>
      <c r="N62" s="843"/>
      <c r="O62" s="843"/>
    </row>
    <row r="63" spans="1:15" ht="15.75">
      <c r="A63" s="843"/>
      <c r="B63" s="849" t="s">
        <v>632</v>
      </c>
      <c r="C63" s="853" t="s">
        <v>686</v>
      </c>
      <c r="D63" s="843"/>
      <c r="E63" s="843"/>
      <c r="F63" s="843"/>
      <c r="G63" s="843"/>
      <c r="H63" s="843"/>
      <c r="I63" s="843"/>
      <c r="J63" s="843"/>
      <c r="K63" s="843"/>
      <c r="L63" s="843"/>
      <c r="M63" s="843"/>
      <c r="N63" s="843"/>
      <c r="O63" s="843"/>
    </row>
    <row r="64" spans="1:15" ht="15.75">
      <c r="A64" s="843"/>
      <c r="B64" s="849" t="s">
        <v>632</v>
      </c>
      <c r="C64" s="853" t="s">
        <v>687</v>
      </c>
      <c r="D64" s="843"/>
      <c r="E64" s="843"/>
      <c r="F64" s="843"/>
      <c r="G64" s="843"/>
      <c r="H64" s="843"/>
      <c r="I64" s="843"/>
      <c r="J64" s="843"/>
      <c r="K64" s="843"/>
      <c r="L64" s="843"/>
      <c r="M64" s="843"/>
      <c r="N64" s="843"/>
      <c r="O64" s="843"/>
    </row>
    <row r="65" spans="1:15" ht="15.75">
      <c r="A65" s="843"/>
      <c r="B65" s="849" t="s">
        <v>632</v>
      </c>
      <c r="C65" s="853" t="s">
        <v>688</v>
      </c>
      <c r="D65" s="843"/>
      <c r="E65" s="843"/>
      <c r="F65" s="843"/>
      <c r="G65" s="843"/>
      <c r="H65" s="843"/>
      <c r="I65" s="843"/>
      <c r="J65" s="843"/>
      <c r="K65" s="843"/>
      <c r="L65" s="843"/>
      <c r="M65" s="843"/>
      <c r="N65" s="843"/>
      <c r="O65" s="843"/>
    </row>
    <row r="66" spans="1:15" ht="15.75">
      <c r="A66" s="843"/>
      <c r="B66" s="849" t="s">
        <v>632</v>
      </c>
      <c r="C66" s="853" t="s">
        <v>689</v>
      </c>
      <c r="D66" s="843"/>
      <c r="E66" s="843"/>
      <c r="F66" s="843"/>
      <c r="G66" s="843"/>
      <c r="H66" s="843"/>
      <c r="I66" s="843"/>
      <c r="J66" s="843"/>
      <c r="K66" s="843"/>
      <c r="L66" s="843"/>
      <c r="M66" s="843"/>
      <c r="N66" s="843"/>
      <c r="O66" s="843"/>
    </row>
    <row r="67" spans="1:15" ht="15.75">
      <c r="A67" s="843"/>
      <c r="B67" s="849" t="s">
        <v>632</v>
      </c>
      <c r="C67" s="853" t="s">
        <v>690</v>
      </c>
      <c r="D67" s="880"/>
      <c r="E67" s="881"/>
      <c r="F67" s="881"/>
      <c r="G67" s="881"/>
      <c r="H67" s="882"/>
      <c r="I67" s="843"/>
      <c r="J67" s="843"/>
      <c r="K67" s="843"/>
      <c r="L67" s="843"/>
      <c r="M67" s="843"/>
      <c r="N67" s="843"/>
      <c r="O67" s="843"/>
    </row>
    <row r="68" spans="1:15" ht="15.75">
      <c r="A68" s="843"/>
      <c r="B68" s="843"/>
      <c r="C68" s="853"/>
      <c r="D68" s="860"/>
      <c r="E68" s="885"/>
      <c r="F68" s="885"/>
      <c r="G68" s="885"/>
      <c r="H68" s="886"/>
      <c r="I68" s="843"/>
      <c r="J68" s="843"/>
      <c r="K68" s="843"/>
      <c r="L68" s="843"/>
      <c r="M68" s="843"/>
      <c r="N68" s="843"/>
      <c r="O68" s="843"/>
    </row>
    <row r="69" spans="1:15" ht="15.75">
      <c r="A69" s="903" t="s">
        <v>691</v>
      </c>
      <c r="B69" s="903"/>
      <c r="C69" s="903"/>
      <c r="D69" s="903"/>
      <c r="E69" s="903"/>
      <c r="F69" s="903"/>
      <c r="G69" s="903"/>
      <c r="H69" s="903"/>
      <c r="I69" s="843"/>
      <c r="J69" s="843"/>
      <c r="K69" s="843"/>
      <c r="L69" s="843"/>
      <c r="M69" s="843"/>
      <c r="N69" s="843"/>
      <c r="O69" s="843"/>
    </row>
    <row r="70" spans="1:15" ht="21" customHeight="1">
      <c r="A70" s="903"/>
      <c r="B70" s="903"/>
      <c r="C70" s="903"/>
      <c r="D70" s="903"/>
      <c r="E70" s="903"/>
      <c r="F70" s="903"/>
      <c r="G70" s="903"/>
      <c r="H70" s="903"/>
      <c r="I70" s="843"/>
      <c r="J70" s="843"/>
      <c r="K70" s="843"/>
      <c r="L70" s="843"/>
      <c r="M70" s="843"/>
      <c r="N70" s="843"/>
      <c r="O70" s="843"/>
    </row>
    <row r="71" spans="1:15" ht="6.75" customHeight="1">
      <c r="A71" s="854"/>
      <c r="B71" s="854"/>
      <c r="C71" s="854"/>
      <c r="D71" s="854"/>
      <c r="E71" s="854"/>
      <c r="F71" s="854"/>
      <c r="G71" s="854"/>
      <c r="H71" s="854"/>
      <c r="I71" s="843"/>
      <c r="J71" s="843"/>
      <c r="K71" s="843"/>
      <c r="L71" s="843"/>
      <c r="M71" s="843"/>
      <c r="N71" s="843"/>
      <c r="O71" s="843"/>
    </row>
    <row r="72" spans="1:15" ht="15.75">
      <c r="A72" s="847" t="s">
        <v>692</v>
      </c>
      <c r="B72" s="843"/>
      <c r="C72" s="843"/>
      <c r="D72" s="843"/>
      <c r="E72" s="843"/>
      <c r="F72" s="843"/>
      <c r="G72" s="843"/>
      <c r="H72" s="843"/>
      <c r="I72" s="843"/>
      <c r="J72" s="843"/>
      <c r="K72" s="843"/>
      <c r="L72" s="843"/>
      <c r="M72" s="843"/>
      <c r="N72" s="843"/>
      <c r="O72" s="843"/>
    </row>
    <row r="73" spans="1:15" ht="15.75">
      <c r="A73" s="843"/>
      <c r="B73" s="874" t="s">
        <v>632</v>
      </c>
      <c r="C73" s="875"/>
      <c r="D73" s="875"/>
      <c r="E73" s="875"/>
      <c r="F73" s="876"/>
      <c r="G73" s="843"/>
      <c r="H73" s="843"/>
      <c r="I73" s="843"/>
      <c r="J73" s="843"/>
      <c r="K73" s="843"/>
      <c r="L73" s="843"/>
      <c r="M73" s="843"/>
      <c r="N73" s="843"/>
      <c r="O73" s="843"/>
    </row>
    <row r="74" spans="1:15" ht="15.75">
      <c r="A74" s="843"/>
      <c r="B74" s="843"/>
      <c r="C74" s="843"/>
      <c r="D74" s="843"/>
      <c r="E74" s="843"/>
      <c r="F74" s="843"/>
      <c r="G74" s="843"/>
      <c r="H74" s="843"/>
      <c r="I74" s="843"/>
      <c r="J74" s="843"/>
      <c r="K74" s="843"/>
      <c r="L74" s="843"/>
      <c r="M74" s="843"/>
      <c r="N74" s="843"/>
      <c r="O74" s="843"/>
    </row>
    <row r="75" spans="1:15" ht="15.75">
      <c r="A75" s="847" t="s">
        <v>693</v>
      </c>
      <c r="B75" s="843"/>
      <c r="C75" s="843"/>
      <c r="D75" s="843"/>
      <c r="E75" s="843"/>
      <c r="F75" s="843"/>
      <c r="G75" s="843"/>
      <c r="H75" s="843"/>
      <c r="I75" s="843"/>
      <c r="J75" s="843"/>
      <c r="K75" s="843"/>
      <c r="L75" s="843"/>
      <c r="M75" s="843"/>
      <c r="N75" s="843"/>
      <c r="O75" s="843"/>
    </row>
    <row r="76" spans="1:15" ht="15.75">
      <c r="A76" s="843"/>
      <c r="B76" s="874" t="s">
        <v>632</v>
      </c>
      <c r="C76" s="875"/>
      <c r="D76" s="875"/>
      <c r="E76" s="875"/>
      <c r="F76" s="876"/>
      <c r="G76" s="843"/>
      <c r="H76" s="843"/>
      <c r="I76" s="843"/>
      <c r="J76" s="843"/>
      <c r="K76" s="843"/>
      <c r="L76" s="843"/>
      <c r="M76" s="843"/>
      <c r="N76" s="843"/>
      <c r="O76" s="843"/>
    </row>
    <row r="77" spans="1:15" ht="15.75">
      <c r="A77" s="843"/>
      <c r="B77" s="843"/>
      <c r="C77" s="843"/>
      <c r="D77" s="843"/>
      <c r="E77" s="843"/>
      <c r="F77" s="843"/>
      <c r="G77" s="843"/>
      <c r="H77" s="843"/>
      <c r="I77" s="843"/>
      <c r="J77" s="843"/>
      <c r="K77" s="843"/>
      <c r="L77" s="843"/>
      <c r="M77" s="843"/>
      <c r="N77" s="843"/>
      <c r="O77" s="843"/>
    </row>
    <row r="78" spans="1:15" ht="15.75">
      <c r="A78" s="847" t="s">
        <v>694</v>
      </c>
      <c r="B78" s="843"/>
      <c r="C78" s="843"/>
      <c r="D78" s="843"/>
      <c r="E78" s="843"/>
      <c r="F78" s="843"/>
      <c r="G78" s="843"/>
      <c r="H78" s="843"/>
      <c r="I78" s="843"/>
      <c r="J78" s="843"/>
      <c r="K78" s="843"/>
      <c r="L78" s="843"/>
      <c r="M78" s="843"/>
      <c r="N78" s="843"/>
      <c r="O78" s="843"/>
    </row>
    <row r="79" spans="1:15" ht="15.75">
      <c r="A79" s="843"/>
      <c r="B79" s="874" t="s">
        <v>632</v>
      </c>
      <c r="C79" s="875"/>
      <c r="D79" s="875"/>
      <c r="E79" s="875"/>
      <c r="F79" s="876"/>
      <c r="G79" s="843"/>
      <c r="H79" s="843"/>
      <c r="I79" s="843"/>
      <c r="J79" s="843"/>
      <c r="K79" s="843"/>
      <c r="L79" s="843"/>
      <c r="M79" s="843"/>
      <c r="N79" s="843"/>
      <c r="O79" s="843"/>
    </row>
    <row r="80" spans="1:15" ht="15.75">
      <c r="A80" s="843"/>
      <c r="B80" s="843"/>
      <c r="C80" s="843"/>
      <c r="D80" s="843"/>
      <c r="E80" s="843"/>
      <c r="F80" s="843"/>
      <c r="G80" s="843"/>
      <c r="H80" s="843"/>
      <c r="I80" s="843"/>
      <c r="J80" s="843"/>
      <c r="K80" s="843"/>
      <c r="L80" s="843"/>
      <c r="M80" s="843"/>
      <c r="N80" s="843"/>
      <c r="O80" s="843"/>
    </row>
    <row r="81" spans="1:15" ht="15.75">
      <c r="A81" s="847" t="s">
        <v>695</v>
      </c>
      <c r="B81" s="843"/>
      <c r="C81" s="843"/>
      <c r="D81" s="843"/>
      <c r="E81" s="843"/>
      <c r="F81" s="843"/>
      <c r="G81" s="843"/>
      <c r="H81" s="843"/>
      <c r="I81" s="843"/>
      <c r="J81" s="843"/>
      <c r="K81" s="843"/>
      <c r="L81" s="843"/>
      <c r="M81" s="843"/>
      <c r="N81" s="843"/>
      <c r="O81" s="843"/>
    </row>
    <row r="82" spans="1:15" ht="15.75">
      <c r="A82" s="843"/>
      <c r="B82" s="874" t="s">
        <v>632</v>
      </c>
      <c r="C82" s="875"/>
      <c r="D82" s="875"/>
      <c r="E82" s="875"/>
      <c r="F82" s="876"/>
      <c r="G82" s="843"/>
      <c r="H82" s="843"/>
      <c r="I82" s="843"/>
      <c r="J82" s="843"/>
      <c r="K82" s="843"/>
      <c r="L82" s="843"/>
      <c r="M82" s="843"/>
      <c r="N82" s="843"/>
      <c r="O82" s="843"/>
    </row>
    <row r="83" spans="1:15" ht="15.75">
      <c r="A83" s="843"/>
      <c r="B83" s="843"/>
      <c r="C83" s="843"/>
      <c r="D83" s="843"/>
      <c r="E83" s="843"/>
      <c r="F83" s="843"/>
      <c r="G83" s="843"/>
      <c r="H83" s="843"/>
      <c r="I83" s="843"/>
      <c r="J83" s="843"/>
      <c r="K83" s="843"/>
      <c r="L83" s="843"/>
      <c r="M83" s="843"/>
      <c r="N83" s="843"/>
      <c r="O83" s="843"/>
    </row>
    <row r="84" spans="1:15" ht="15.75">
      <c r="A84" s="847" t="s">
        <v>696</v>
      </c>
      <c r="B84" s="843"/>
      <c r="C84" s="843"/>
      <c r="D84" s="843"/>
      <c r="E84" s="843"/>
      <c r="F84" s="843"/>
      <c r="G84" s="843"/>
      <c r="H84" s="843"/>
      <c r="I84" s="843"/>
      <c r="J84" s="843"/>
      <c r="K84" s="843"/>
      <c r="L84" s="843"/>
      <c r="M84" s="843"/>
      <c r="N84" s="843"/>
      <c r="O84" s="843"/>
    </row>
    <row r="85" spans="1:24" ht="15.75">
      <c r="A85" s="843"/>
      <c r="B85" s="874" t="s">
        <v>632</v>
      </c>
      <c r="C85" s="875"/>
      <c r="D85" s="875"/>
      <c r="E85" s="875"/>
      <c r="F85" s="876"/>
      <c r="G85" s="843"/>
      <c r="H85" s="843"/>
      <c r="I85" s="843"/>
      <c r="J85" s="843"/>
      <c r="K85" s="843"/>
      <c r="L85" s="843"/>
      <c r="M85" s="843"/>
      <c r="N85" s="843"/>
      <c r="O85" s="843"/>
      <c r="X85" s="846" t="s">
        <v>632</v>
      </c>
    </row>
    <row r="86" spans="1:24" ht="15.75">
      <c r="A86" s="843"/>
      <c r="B86" s="843"/>
      <c r="C86" s="843"/>
      <c r="D86" s="843"/>
      <c r="E86" s="843"/>
      <c r="F86" s="843"/>
      <c r="G86" s="843"/>
      <c r="H86" s="843"/>
      <c r="I86" s="843"/>
      <c r="J86" s="843"/>
      <c r="K86" s="843"/>
      <c r="L86" s="843"/>
      <c r="M86" s="843"/>
      <c r="N86" s="843"/>
      <c r="O86" s="843"/>
      <c r="X86" s="846">
        <v>7</v>
      </c>
    </row>
    <row r="87" spans="1:24" ht="15.75">
      <c r="A87" s="847" t="s">
        <v>697</v>
      </c>
      <c r="B87" s="843"/>
      <c r="C87" s="843"/>
      <c r="D87" s="843"/>
      <c r="E87" s="843"/>
      <c r="F87" s="843"/>
      <c r="G87" s="843"/>
      <c r="H87" s="843"/>
      <c r="I87" s="843"/>
      <c r="J87" s="843"/>
      <c r="K87" s="843"/>
      <c r="L87" s="843"/>
      <c r="M87" s="843"/>
      <c r="N87" s="843"/>
      <c r="O87" s="843"/>
      <c r="X87" s="846">
        <v>8</v>
      </c>
    </row>
    <row r="88" spans="1:24" ht="15.75">
      <c r="A88" s="843"/>
      <c r="B88" s="874" t="s">
        <v>632</v>
      </c>
      <c r="C88" s="875"/>
      <c r="D88" s="875"/>
      <c r="E88" s="875"/>
      <c r="F88" s="875"/>
      <c r="G88" s="876"/>
      <c r="H88" s="843"/>
      <c r="I88" s="843"/>
      <c r="J88" s="843"/>
      <c r="K88" s="843"/>
      <c r="L88" s="843"/>
      <c r="M88" s="843"/>
      <c r="N88" s="843"/>
      <c r="O88" s="843"/>
      <c r="X88" s="846">
        <v>9</v>
      </c>
    </row>
    <row r="89" spans="1:24" ht="15.75">
      <c r="A89" s="843"/>
      <c r="B89" s="843"/>
      <c r="C89" s="843"/>
      <c r="D89" s="843"/>
      <c r="E89" s="843"/>
      <c r="F89" s="843"/>
      <c r="G89" s="843"/>
      <c r="H89" s="843"/>
      <c r="I89" s="843"/>
      <c r="J89" s="843"/>
      <c r="K89" s="843"/>
      <c r="L89" s="843"/>
      <c r="M89" s="843"/>
      <c r="N89" s="843"/>
      <c r="O89" s="843"/>
      <c r="X89" s="846">
        <v>10</v>
      </c>
    </row>
    <row r="90" spans="1:24" ht="15.75">
      <c r="A90" s="847" t="s">
        <v>698</v>
      </c>
      <c r="B90" s="843"/>
      <c r="C90" s="843"/>
      <c r="D90" s="843"/>
      <c r="E90" s="843"/>
      <c r="F90" s="843"/>
      <c r="G90" s="843"/>
      <c r="H90" s="843"/>
      <c r="I90" s="843"/>
      <c r="J90" s="843"/>
      <c r="K90" s="843"/>
      <c r="L90" s="843"/>
      <c r="M90" s="843"/>
      <c r="N90" s="843"/>
      <c r="O90" s="843"/>
      <c r="X90" s="846">
        <v>11</v>
      </c>
    </row>
    <row r="91" spans="1:24" ht="15.75">
      <c r="A91" s="843"/>
      <c r="B91" s="874" t="s">
        <v>632</v>
      </c>
      <c r="C91" s="875"/>
      <c r="D91" s="875"/>
      <c r="E91" s="875"/>
      <c r="F91" s="876"/>
      <c r="G91" s="843"/>
      <c r="H91" s="843"/>
      <c r="I91" s="843"/>
      <c r="J91" s="843"/>
      <c r="K91" s="843"/>
      <c r="L91" s="843"/>
      <c r="M91" s="843"/>
      <c r="N91" s="843"/>
      <c r="O91" s="843"/>
      <c r="X91" s="846">
        <v>12</v>
      </c>
    </row>
    <row r="92" spans="1:24" ht="15.75">
      <c r="A92" s="843"/>
      <c r="B92" s="843"/>
      <c r="C92" s="843"/>
      <c r="D92" s="843"/>
      <c r="E92" s="843"/>
      <c r="F92" s="843"/>
      <c r="G92" s="843"/>
      <c r="H92" s="843"/>
      <c r="I92" s="843"/>
      <c r="J92" s="843"/>
      <c r="K92" s="843"/>
      <c r="L92" s="843"/>
      <c r="M92" s="843"/>
      <c r="N92" s="843"/>
      <c r="O92" s="843"/>
      <c r="X92" s="846" t="s">
        <v>699</v>
      </c>
    </row>
    <row r="93" spans="1:24" ht="15.75">
      <c r="A93" s="847" t="s">
        <v>700</v>
      </c>
      <c r="B93" s="843"/>
      <c r="C93" s="843"/>
      <c r="D93" s="843"/>
      <c r="E93" s="843"/>
      <c r="F93" s="843"/>
      <c r="G93" s="843"/>
      <c r="H93" s="843"/>
      <c r="I93" s="843"/>
      <c r="J93" s="843"/>
      <c r="K93" s="843"/>
      <c r="L93" s="843"/>
      <c r="M93" s="843"/>
      <c r="N93" s="843"/>
      <c r="O93" s="843"/>
      <c r="X93" s="846" t="s">
        <v>665</v>
      </c>
    </row>
    <row r="94" spans="1:15" ht="15.75">
      <c r="A94" s="843"/>
      <c r="B94" s="874" t="s">
        <v>632</v>
      </c>
      <c r="C94" s="875"/>
      <c r="D94" s="875"/>
      <c r="E94" s="875"/>
      <c r="F94" s="876"/>
      <c r="G94" s="843"/>
      <c r="H94" s="843"/>
      <c r="I94" s="843"/>
      <c r="J94" s="843"/>
      <c r="K94" s="843"/>
      <c r="L94" s="843"/>
      <c r="M94" s="843"/>
      <c r="N94" s="843"/>
      <c r="O94" s="843"/>
    </row>
    <row r="95" spans="1:15" ht="15.75">
      <c r="A95" s="843"/>
      <c r="B95" s="843"/>
      <c r="C95" s="843"/>
      <c r="D95" s="843"/>
      <c r="E95" s="843"/>
      <c r="F95" s="843"/>
      <c r="G95" s="843"/>
      <c r="H95" s="843"/>
      <c r="I95" s="843"/>
      <c r="J95" s="843"/>
      <c r="K95" s="843"/>
      <c r="L95" s="843"/>
      <c r="M95" s="843"/>
      <c r="N95" s="843"/>
      <c r="O95" s="843"/>
    </row>
    <row r="96" spans="1:24" ht="15.75">
      <c r="A96" s="847" t="s">
        <v>701</v>
      </c>
      <c r="B96" s="874" t="s">
        <v>632</v>
      </c>
      <c r="C96" s="876"/>
      <c r="D96" s="843"/>
      <c r="E96" s="847" t="s">
        <v>702</v>
      </c>
      <c r="F96" s="874" t="s">
        <v>632</v>
      </c>
      <c r="G96" s="876"/>
      <c r="H96" s="847" t="s">
        <v>703</v>
      </c>
      <c r="I96" s="855" t="s">
        <v>632</v>
      </c>
      <c r="J96" s="843"/>
      <c r="K96" s="843"/>
      <c r="L96" s="843"/>
      <c r="M96" s="843"/>
      <c r="N96" s="843"/>
      <c r="O96" s="843"/>
      <c r="U96" s="844" t="s">
        <v>632</v>
      </c>
      <c r="X96" s="844" t="s">
        <v>632</v>
      </c>
    </row>
    <row r="97" spans="1:24" ht="15.75">
      <c r="A97" s="843"/>
      <c r="B97" s="843"/>
      <c r="C97" s="843"/>
      <c r="D97" s="843"/>
      <c r="E97" s="843"/>
      <c r="F97" s="843"/>
      <c r="G97" s="843"/>
      <c r="H97" s="843"/>
      <c r="I97" s="843"/>
      <c r="J97" s="843"/>
      <c r="K97" s="843"/>
      <c r="L97" s="843"/>
      <c r="M97" s="843"/>
      <c r="N97" s="843"/>
      <c r="O97" s="843"/>
      <c r="U97" s="844" t="s">
        <v>704</v>
      </c>
      <c r="X97" s="844" t="s">
        <v>705</v>
      </c>
    </row>
    <row r="98" spans="1:24" ht="15.75">
      <c r="A98" s="847" t="s">
        <v>706</v>
      </c>
      <c r="B98" s="843"/>
      <c r="C98" s="843"/>
      <c r="D98" s="843"/>
      <c r="E98" s="856"/>
      <c r="F98" s="847" t="s">
        <v>707</v>
      </c>
      <c r="G98" s="843"/>
      <c r="H98" s="843"/>
      <c r="I98" s="843"/>
      <c r="J98" s="843"/>
      <c r="K98" s="843"/>
      <c r="L98" s="843"/>
      <c r="M98" s="843"/>
      <c r="N98" s="843"/>
      <c r="O98" s="843"/>
      <c r="U98" s="844" t="s">
        <v>708</v>
      </c>
      <c r="X98" s="844" t="s">
        <v>709</v>
      </c>
    </row>
    <row r="99" spans="1:24" ht="15.75">
      <c r="A99" s="843"/>
      <c r="B99" s="843"/>
      <c r="C99" s="843"/>
      <c r="D99" s="843"/>
      <c r="E99" s="843"/>
      <c r="F99" s="843"/>
      <c r="G99" s="843"/>
      <c r="H99" s="843"/>
      <c r="I99" s="843"/>
      <c r="J99" s="843"/>
      <c r="K99" s="843"/>
      <c r="L99" s="843"/>
      <c r="M99" s="843"/>
      <c r="N99" s="843"/>
      <c r="O99" s="843"/>
      <c r="U99" s="844" t="s">
        <v>710</v>
      </c>
      <c r="X99" s="844" t="s">
        <v>711</v>
      </c>
    </row>
    <row r="100" spans="1:24" ht="15.75">
      <c r="A100" s="847" t="s">
        <v>712</v>
      </c>
      <c r="B100" s="843"/>
      <c r="C100" s="843"/>
      <c r="D100" s="878" t="s">
        <v>632</v>
      </c>
      <c r="E100" s="879"/>
      <c r="F100" s="843"/>
      <c r="G100" s="843"/>
      <c r="H100" s="843"/>
      <c r="I100" s="843"/>
      <c r="J100" s="843"/>
      <c r="K100" s="843"/>
      <c r="L100" s="843"/>
      <c r="M100" s="843"/>
      <c r="N100" s="843"/>
      <c r="O100" s="843"/>
      <c r="U100" s="844" t="s">
        <v>713</v>
      </c>
      <c r="X100" s="844" t="s">
        <v>714</v>
      </c>
    </row>
    <row r="101" spans="1:24" ht="15.75">
      <c r="A101" s="843"/>
      <c r="B101" s="843"/>
      <c r="C101" s="843"/>
      <c r="D101" s="843"/>
      <c r="E101" s="843"/>
      <c r="F101" s="843"/>
      <c r="G101" s="843"/>
      <c r="H101" s="843"/>
      <c r="I101" s="843"/>
      <c r="J101" s="843"/>
      <c r="K101" s="843"/>
      <c r="L101" s="843"/>
      <c r="M101" s="843"/>
      <c r="N101" s="843"/>
      <c r="O101" s="843"/>
      <c r="U101" s="844" t="s">
        <v>715</v>
      </c>
      <c r="X101" s="844" t="s">
        <v>716</v>
      </c>
    </row>
    <row r="102" spans="1:21" ht="15.75">
      <c r="A102" s="847" t="s">
        <v>717</v>
      </c>
      <c r="B102" s="874" t="s">
        <v>632</v>
      </c>
      <c r="C102" s="875"/>
      <c r="D102" s="875"/>
      <c r="E102" s="876"/>
      <c r="F102" s="843"/>
      <c r="G102" s="843"/>
      <c r="H102" s="843"/>
      <c r="I102" s="843"/>
      <c r="J102" s="843"/>
      <c r="K102" s="843"/>
      <c r="L102" s="843"/>
      <c r="M102" s="843"/>
      <c r="N102" s="843"/>
      <c r="O102" s="843"/>
      <c r="U102" s="844" t="s">
        <v>718</v>
      </c>
    </row>
    <row r="103" spans="1:15" ht="15.75">
      <c r="A103" s="843"/>
      <c r="B103" s="843"/>
      <c r="C103" s="843"/>
      <c r="D103" s="843"/>
      <c r="E103" s="843"/>
      <c r="F103" s="843"/>
      <c r="G103" s="843"/>
      <c r="H103" s="843"/>
      <c r="I103" s="843"/>
      <c r="J103" s="843"/>
      <c r="K103" s="843"/>
      <c r="L103" s="843"/>
      <c r="M103" s="843"/>
      <c r="N103" s="843"/>
      <c r="O103" s="843"/>
    </row>
    <row r="104" spans="1:21" ht="15.75">
      <c r="A104" s="847" t="s">
        <v>719</v>
      </c>
      <c r="B104" s="843"/>
      <c r="C104" s="843"/>
      <c r="D104" s="843"/>
      <c r="E104" s="843"/>
      <c r="F104" s="843"/>
      <c r="G104" s="843"/>
      <c r="H104" s="843"/>
      <c r="I104" s="843"/>
      <c r="J104" s="843"/>
      <c r="K104" s="843"/>
      <c r="L104" s="843"/>
      <c r="M104" s="843"/>
      <c r="N104" s="843"/>
      <c r="O104" s="843"/>
      <c r="U104" s="844" t="s">
        <v>632</v>
      </c>
    </row>
    <row r="105" spans="1:21" ht="15.75">
      <c r="A105" s="843"/>
      <c r="B105" s="874" t="s">
        <v>632</v>
      </c>
      <c r="C105" s="875"/>
      <c r="D105" s="875"/>
      <c r="E105" s="875"/>
      <c r="F105" s="876"/>
      <c r="G105" s="843"/>
      <c r="H105" s="843"/>
      <c r="I105" s="843"/>
      <c r="J105" s="843"/>
      <c r="K105" s="843"/>
      <c r="L105" s="843"/>
      <c r="M105" s="843"/>
      <c r="N105" s="843"/>
      <c r="O105" s="843"/>
      <c r="U105" s="844" t="s">
        <v>720</v>
      </c>
    </row>
    <row r="106" spans="1:21" ht="15.75">
      <c r="A106" s="843"/>
      <c r="B106" s="843"/>
      <c r="C106" s="843"/>
      <c r="D106" s="843"/>
      <c r="E106" s="843"/>
      <c r="F106" s="843"/>
      <c r="G106" s="843"/>
      <c r="H106" s="843"/>
      <c r="I106" s="843"/>
      <c r="J106" s="843"/>
      <c r="K106" s="843"/>
      <c r="L106" s="843"/>
      <c r="M106" s="843"/>
      <c r="N106" s="843"/>
      <c r="O106" s="843"/>
      <c r="U106" s="844" t="s">
        <v>721</v>
      </c>
    </row>
    <row r="107" spans="1:21" ht="15.75">
      <c r="A107" s="843"/>
      <c r="B107" s="843"/>
      <c r="C107" s="843"/>
      <c r="D107" s="843"/>
      <c r="E107" s="843"/>
      <c r="F107" s="843"/>
      <c r="G107" s="843"/>
      <c r="H107" s="843"/>
      <c r="I107" s="843"/>
      <c r="J107" s="843"/>
      <c r="K107" s="843"/>
      <c r="L107" s="843"/>
      <c r="M107" s="843"/>
      <c r="N107" s="843"/>
      <c r="O107" s="843"/>
      <c r="U107" s="844" t="s">
        <v>722</v>
      </c>
    </row>
    <row r="108" spans="1:21" ht="15.75">
      <c r="A108" s="877" t="s">
        <v>723</v>
      </c>
      <c r="B108" s="877"/>
      <c r="C108" s="877"/>
      <c r="D108" s="877"/>
      <c r="E108" s="877"/>
      <c r="F108" s="877"/>
      <c r="G108" s="877"/>
      <c r="H108" s="877"/>
      <c r="I108" s="877"/>
      <c r="J108" s="843"/>
      <c r="K108" s="843"/>
      <c r="L108" s="843"/>
      <c r="M108" s="843"/>
      <c r="N108" s="843"/>
      <c r="O108" s="843"/>
      <c r="U108" s="844" t="s">
        <v>724</v>
      </c>
    </row>
    <row r="109" spans="1:15" ht="18.75" customHeight="1">
      <c r="A109" s="877"/>
      <c r="B109" s="877"/>
      <c r="C109" s="877"/>
      <c r="D109" s="877"/>
      <c r="E109" s="877"/>
      <c r="F109" s="877"/>
      <c r="G109" s="877"/>
      <c r="H109" s="877"/>
      <c r="I109" s="877"/>
      <c r="J109" s="843"/>
      <c r="K109" s="843"/>
      <c r="L109" s="843"/>
      <c r="M109" s="843"/>
      <c r="N109" s="843"/>
      <c r="O109" s="843"/>
    </row>
    <row r="110" spans="1:15" ht="15.75">
      <c r="A110" s="843"/>
      <c r="B110" s="843"/>
      <c r="C110" s="843"/>
      <c r="D110" s="843"/>
      <c r="E110" s="843"/>
      <c r="F110" s="843"/>
      <c r="G110" s="843"/>
      <c r="H110" s="843"/>
      <c r="I110" s="843"/>
      <c r="J110" s="843"/>
      <c r="K110" s="843"/>
      <c r="L110" s="843"/>
      <c r="M110" s="843"/>
      <c r="N110" s="843"/>
      <c r="O110" s="843"/>
    </row>
    <row r="111" spans="1:15" ht="15.75">
      <c r="A111" s="843"/>
      <c r="B111" s="843"/>
      <c r="C111" s="843"/>
      <c r="D111" s="843"/>
      <c r="E111" s="843"/>
      <c r="F111" s="843"/>
      <c r="G111" s="843"/>
      <c r="H111" s="843"/>
      <c r="I111" s="843"/>
      <c r="J111" s="843"/>
      <c r="K111" s="843"/>
      <c r="L111" s="843"/>
      <c r="M111" s="843"/>
      <c r="N111" s="843"/>
      <c r="O111" s="843"/>
    </row>
    <row r="112" spans="1:15" ht="15.75">
      <c r="A112" s="843"/>
      <c r="B112" s="843"/>
      <c r="C112" s="843"/>
      <c r="D112" s="843"/>
      <c r="E112" s="843"/>
      <c r="F112" s="843"/>
      <c r="G112" s="843"/>
      <c r="H112" s="843"/>
      <c r="I112" s="843"/>
      <c r="J112" s="843"/>
      <c r="K112" s="843"/>
      <c r="L112" s="843"/>
      <c r="M112" s="843"/>
      <c r="N112" s="843"/>
      <c r="O112" s="843"/>
    </row>
    <row r="113" spans="1:15" ht="15.75">
      <c r="A113" s="843"/>
      <c r="B113" s="843"/>
      <c r="C113" s="843"/>
      <c r="D113" s="843"/>
      <c r="E113" s="843"/>
      <c r="F113" s="843"/>
      <c r="G113" s="843"/>
      <c r="H113" s="843"/>
      <c r="I113" s="843"/>
      <c r="J113" s="843"/>
      <c r="K113" s="843"/>
      <c r="L113" s="843"/>
      <c r="M113" s="843"/>
      <c r="N113" s="843"/>
      <c r="O113" s="843"/>
    </row>
    <row r="114" spans="1:15" ht="15.75">
      <c r="A114" s="843"/>
      <c r="B114" s="843"/>
      <c r="C114" s="843"/>
      <c r="D114" s="843"/>
      <c r="E114" s="843"/>
      <c r="F114" s="843"/>
      <c r="G114" s="843"/>
      <c r="H114" s="843"/>
      <c r="I114" s="843"/>
      <c r="J114" s="843"/>
      <c r="K114" s="843"/>
      <c r="L114" s="843"/>
      <c r="M114" s="843"/>
      <c r="N114" s="843"/>
      <c r="O114" s="843"/>
    </row>
    <row r="115" spans="1:15" ht="15.75">
      <c r="A115" s="843"/>
      <c r="B115" s="843"/>
      <c r="C115" s="843"/>
      <c r="D115" s="843"/>
      <c r="E115" s="843"/>
      <c r="F115" s="843"/>
      <c r="G115" s="843"/>
      <c r="H115" s="843"/>
      <c r="I115" s="843"/>
      <c r="J115" s="843"/>
      <c r="K115" s="843"/>
      <c r="L115" s="843"/>
      <c r="M115" s="843"/>
      <c r="N115" s="843"/>
      <c r="O115" s="843"/>
    </row>
    <row r="116" spans="1:15" ht="15.75">
      <c r="A116" s="843"/>
      <c r="B116" s="843"/>
      <c r="C116" s="843"/>
      <c r="D116" s="843"/>
      <c r="E116" s="843"/>
      <c r="F116" s="843"/>
      <c r="G116" s="843"/>
      <c r="H116" s="843"/>
      <c r="I116" s="843"/>
      <c r="J116" s="843"/>
      <c r="K116" s="843"/>
      <c r="L116" s="843"/>
      <c r="M116" s="843"/>
      <c r="N116" s="843"/>
      <c r="O116" s="843"/>
    </row>
    <row r="117" spans="1:15" ht="15.75">
      <c r="A117" s="843"/>
      <c r="B117" s="843"/>
      <c r="C117" s="843"/>
      <c r="D117" s="843"/>
      <c r="E117" s="843"/>
      <c r="F117" s="843"/>
      <c r="G117" s="843"/>
      <c r="H117" s="843"/>
      <c r="I117" s="843"/>
      <c r="J117" s="843"/>
      <c r="K117" s="843"/>
      <c r="L117" s="843"/>
      <c r="M117" s="843"/>
      <c r="N117" s="843"/>
      <c r="O117" s="843"/>
    </row>
    <row r="118" spans="1:15" ht="15.75">
      <c r="A118" s="843"/>
      <c r="B118" s="843"/>
      <c r="C118" s="843"/>
      <c r="D118" s="843"/>
      <c r="E118" s="843"/>
      <c r="F118" s="843"/>
      <c r="G118" s="843"/>
      <c r="H118" s="843"/>
      <c r="I118" s="843"/>
      <c r="J118" s="843"/>
      <c r="K118" s="843"/>
      <c r="L118" s="843"/>
      <c r="M118" s="843"/>
      <c r="N118" s="843"/>
      <c r="O118" s="843"/>
    </row>
    <row r="119" spans="1:15" ht="15.75">
      <c r="A119" s="843"/>
      <c r="B119" s="843"/>
      <c r="C119" s="843"/>
      <c r="D119" s="843"/>
      <c r="E119" s="843"/>
      <c r="F119" s="843"/>
      <c r="G119" s="843"/>
      <c r="H119" s="843"/>
      <c r="I119" s="843"/>
      <c r="J119" s="843"/>
      <c r="K119" s="843"/>
      <c r="L119" s="843"/>
      <c r="M119" s="843"/>
      <c r="N119" s="843"/>
      <c r="O119" s="843"/>
    </row>
    <row r="120" spans="1:15" ht="15.75">
      <c r="A120" s="843"/>
      <c r="B120" s="843"/>
      <c r="C120" s="843"/>
      <c r="D120" s="843"/>
      <c r="E120" s="843"/>
      <c r="F120" s="843"/>
      <c r="G120" s="843"/>
      <c r="H120" s="843"/>
      <c r="I120" s="843"/>
      <c r="J120" s="843"/>
      <c r="K120" s="843"/>
      <c r="L120" s="843"/>
      <c r="M120" s="843"/>
      <c r="N120" s="843"/>
      <c r="O120" s="843"/>
    </row>
    <row r="121" spans="1:15" ht="15.75">
      <c r="A121" s="843"/>
      <c r="B121" s="843"/>
      <c r="C121" s="843"/>
      <c r="D121" s="843"/>
      <c r="E121" s="843"/>
      <c r="F121" s="843"/>
      <c r="G121" s="843"/>
      <c r="H121" s="843"/>
      <c r="I121" s="843"/>
      <c r="J121" s="843"/>
      <c r="K121" s="843"/>
      <c r="L121" s="843"/>
      <c r="M121" s="843"/>
      <c r="N121" s="843"/>
      <c r="O121" s="843"/>
    </row>
    <row r="122" spans="1:15" ht="15.75">
      <c r="A122" s="843"/>
      <c r="B122" s="843"/>
      <c r="C122" s="843"/>
      <c r="D122" s="843"/>
      <c r="E122" s="843"/>
      <c r="F122" s="843"/>
      <c r="G122" s="843"/>
      <c r="H122" s="843"/>
      <c r="I122" s="843"/>
      <c r="J122" s="843"/>
      <c r="K122" s="843"/>
      <c r="L122" s="843"/>
      <c r="M122" s="843"/>
      <c r="N122" s="843"/>
      <c r="O122" s="843"/>
    </row>
    <row r="123" spans="1:15" ht="15.75">
      <c r="A123" s="843"/>
      <c r="B123" s="843"/>
      <c r="C123" s="843"/>
      <c r="D123" s="843"/>
      <c r="E123" s="843"/>
      <c r="F123" s="843"/>
      <c r="G123" s="843"/>
      <c r="H123" s="843"/>
      <c r="I123" s="843"/>
      <c r="J123" s="843"/>
      <c r="K123" s="843"/>
      <c r="L123" s="843"/>
      <c r="M123" s="843"/>
      <c r="N123" s="843"/>
      <c r="O123" s="843"/>
    </row>
    <row r="124" spans="1:15" ht="15.75">
      <c r="A124" s="843"/>
      <c r="B124" s="843"/>
      <c r="C124" s="843"/>
      <c r="D124" s="843"/>
      <c r="E124" s="843"/>
      <c r="F124" s="843"/>
      <c r="G124" s="843"/>
      <c r="H124" s="843"/>
      <c r="I124" s="843"/>
      <c r="J124" s="843"/>
      <c r="K124" s="843"/>
      <c r="L124" s="843"/>
      <c r="M124" s="843"/>
      <c r="N124" s="843"/>
      <c r="O124" s="843"/>
    </row>
    <row r="125" spans="1:15" ht="15.75">
      <c r="A125" s="843"/>
      <c r="B125" s="843"/>
      <c r="C125" s="843"/>
      <c r="D125" s="843"/>
      <c r="E125" s="843"/>
      <c r="F125" s="843"/>
      <c r="G125" s="843"/>
      <c r="H125" s="843"/>
      <c r="I125" s="843"/>
      <c r="J125" s="843"/>
      <c r="K125" s="843"/>
      <c r="L125" s="843"/>
      <c r="M125" s="843"/>
      <c r="N125" s="843"/>
      <c r="O125" s="843"/>
    </row>
    <row r="126" spans="1:15" ht="15.75">
      <c r="A126" s="843"/>
      <c r="B126" s="843"/>
      <c r="C126" s="843"/>
      <c r="D126" s="843"/>
      <c r="E126" s="843"/>
      <c r="F126" s="843"/>
      <c r="G126" s="843"/>
      <c r="H126" s="843"/>
      <c r="I126" s="843"/>
      <c r="J126" s="843"/>
      <c r="K126" s="843"/>
      <c r="L126" s="843"/>
      <c r="M126" s="843"/>
      <c r="N126" s="843"/>
      <c r="O126" s="843"/>
    </row>
    <row r="127" spans="1:15" ht="15.75">
      <c r="A127" s="843"/>
      <c r="B127" s="843"/>
      <c r="C127" s="843"/>
      <c r="D127" s="843"/>
      <c r="E127" s="843"/>
      <c r="F127" s="843"/>
      <c r="G127" s="843"/>
      <c r="H127" s="843"/>
      <c r="I127" s="843"/>
      <c r="J127" s="843"/>
      <c r="K127" s="843"/>
      <c r="L127" s="843"/>
      <c r="M127" s="843"/>
      <c r="N127" s="843"/>
      <c r="O127" s="843"/>
    </row>
    <row r="128" spans="1:15" ht="15.75">
      <c r="A128" s="843"/>
      <c r="B128" s="843"/>
      <c r="C128" s="843"/>
      <c r="D128" s="843"/>
      <c r="E128" s="843"/>
      <c r="F128" s="843"/>
      <c r="G128" s="843"/>
      <c r="H128" s="843"/>
      <c r="I128" s="843"/>
      <c r="J128" s="843"/>
      <c r="K128" s="843"/>
      <c r="L128" s="843"/>
      <c r="M128" s="843"/>
      <c r="N128" s="843"/>
      <c r="O128" s="843"/>
    </row>
    <row r="129" spans="1:15" ht="15.75">
      <c r="A129" s="843"/>
      <c r="B129" s="843"/>
      <c r="C129" s="843"/>
      <c r="D129" s="843"/>
      <c r="E129" s="843"/>
      <c r="F129" s="843"/>
      <c r="G129" s="843"/>
      <c r="H129" s="843"/>
      <c r="I129" s="843"/>
      <c r="J129" s="843"/>
      <c r="K129" s="843"/>
      <c r="L129" s="843"/>
      <c r="M129" s="843"/>
      <c r="N129" s="843"/>
      <c r="O129" s="843"/>
    </row>
    <row r="130" spans="1:15" ht="15.75">
      <c r="A130" s="843"/>
      <c r="B130" s="843"/>
      <c r="C130" s="843"/>
      <c r="D130" s="843"/>
      <c r="E130" s="843"/>
      <c r="F130" s="843"/>
      <c r="G130" s="843"/>
      <c r="H130" s="843"/>
      <c r="I130" s="843"/>
      <c r="J130" s="843"/>
      <c r="K130" s="843"/>
      <c r="L130" s="843"/>
      <c r="M130" s="843"/>
      <c r="N130" s="843"/>
      <c r="O130" s="843"/>
    </row>
    <row r="131" spans="1:15" ht="15.75">
      <c r="A131" s="843"/>
      <c r="B131" s="843"/>
      <c r="C131" s="843"/>
      <c r="D131" s="843"/>
      <c r="E131" s="843"/>
      <c r="F131" s="843"/>
      <c r="G131" s="843"/>
      <c r="H131" s="843"/>
      <c r="I131" s="843"/>
      <c r="J131" s="843"/>
      <c r="K131" s="843"/>
      <c r="L131" s="843"/>
      <c r="M131" s="843"/>
      <c r="N131" s="843"/>
      <c r="O131" s="843"/>
    </row>
    <row r="132" spans="1:15" ht="15.75">
      <c r="A132" s="843"/>
      <c r="B132" s="843"/>
      <c r="C132" s="843"/>
      <c r="D132" s="843"/>
      <c r="E132" s="843"/>
      <c r="F132" s="843"/>
      <c r="G132" s="843"/>
      <c r="H132" s="843"/>
      <c r="I132" s="843"/>
      <c r="J132" s="843"/>
      <c r="K132" s="843"/>
      <c r="L132" s="843"/>
      <c r="M132" s="843"/>
      <c r="N132" s="843"/>
      <c r="O132" s="843"/>
    </row>
    <row r="133" spans="1:15" ht="15.75">
      <c r="A133" s="843"/>
      <c r="B133" s="843"/>
      <c r="C133" s="843"/>
      <c r="D133" s="843"/>
      <c r="E133" s="843"/>
      <c r="F133" s="843"/>
      <c r="G133" s="843"/>
      <c r="H133" s="843"/>
      <c r="I133" s="843"/>
      <c r="J133" s="843"/>
      <c r="K133" s="843"/>
      <c r="L133" s="843"/>
      <c r="M133" s="843"/>
      <c r="N133" s="843"/>
      <c r="O133" s="843"/>
    </row>
    <row r="134" spans="1:15" ht="15.75">
      <c r="A134" s="843"/>
      <c r="B134" s="843"/>
      <c r="C134" s="843"/>
      <c r="D134" s="843"/>
      <c r="E134" s="843"/>
      <c r="F134" s="843"/>
      <c r="G134" s="843"/>
      <c r="H134" s="843"/>
      <c r="I134" s="843"/>
      <c r="J134" s="843"/>
      <c r="K134" s="843"/>
      <c r="L134" s="843"/>
      <c r="M134" s="843"/>
      <c r="N134" s="843"/>
      <c r="O134" s="843"/>
    </row>
    <row r="135" spans="1:15" ht="15.75">
      <c r="A135" s="843"/>
      <c r="B135" s="843"/>
      <c r="C135" s="843"/>
      <c r="D135" s="843"/>
      <c r="E135" s="843"/>
      <c r="F135" s="843"/>
      <c r="G135" s="843"/>
      <c r="H135" s="843"/>
      <c r="I135" s="843"/>
      <c r="J135" s="843"/>
      <c r="K135" s="843"/>
      <c r="L135" s="843"/>
      <c r="M135" s="843"/>
      <c r="N135" s="843"/>
      <c r="O135" s="843"/>
    </row>
    <row r="136" spans="1:15" ht="15.75">
      <c r="A136" s="843"/>
      <c r="B136" s="843"/>
      <c r="C136" s="843"/>
      <c r="D136" s="843"/>
      <c r="E136" s="843"/>
      <c r="F136" s="843"/>
      <c r="G136" s="843"/>
      <c r="H136" s="843"/>
      <c r="I136" s="843"/>
      <c r="J136" s="843"/>
      <c r="K136" s="843"/>
      <c r="L136" s="843"/>
      <c r="M136" s="843"/>
      <c r="N136" s="843"/>
      <c r="O136" s="843"/>
    </row>
  </sheetData>
  <sheetProtection password="CB29" sheet="1" objects="1" scenarios="1"/>
  <mergeCells count="32">
    <mergeCell ref="B34:F34"/>
    <mergeCell ref="B37:F37"/>
    <mergeCell ref="A7:I7"/>
    <mergeCell ref="A9:I12"/>
    <mergeCell ref="B15:F15"/>
    <mergeCell ref="B18:D18"/>
    <mergeCell ref="A1:I1"/>
    <mergeCell ref="A4:I4"/>
    <mergeCell ref="B6:F6"/>
    <mergeCell ref="G6:I6"/>
    <mergeCell ref="E28:I28"/>
    <mergeCell ref="B31:H31"/>
    <mergeCell ref="B85:F85"/>
    <mergeCell ref="B88:G88"/>
    <mergeCell ref="B40:F40"/>
    <mergeCell ref="B43:F43"/>
    <mergeCell ref="B49:F49"/>
    <mergeCell ref="A52:H55"/>
    <mergeCell ref="D67:H68"/>
    <mergeCell ref="A69:H70"/>
    <mergeCell ref="B105:F105"/>
    <mergeCell ref="A108:I109"/>
    <mergeCell ref="B91:F91"/>
    <mergeCell ref="B94:F94"/>
    <mergeCell ref="B96:C96"/>
    <mergeCell ref="F96:G96"/>
    <mergeCell ref="D100:E100"/>
    <mergeCell ref="B102:E102"/>
    <mergeCell ref="B73:F73"/>
    <mergeCell ref="B76:F76"/>
    <mergeCell ref="B79:F79"/>
    <mergeCell ref="B82:F82"/>
  </mergeCells>
  <dataValidations count="12">
    <dataValidation type="list" allowBlank="1" showInputMessage="1" showErrorMessage="1" sqref="B21:B27 B58:B67 B46 F46">
      <formula1>$V$33:$V$35</formula1>
    </dataValidation>
    <dataValidation type="list" allowBlank="1" showInputMessage="1" showErrorMessage="1" sqref="B105:F105">
      <formula1>$U$104:$U$108</formula1>
    </dataValidation>
    <dataValidation type="list" allowBlank="1" showInputMessage="1" showErrorMessage="1" sqref="B102:E102">
      <formula1>$U$96:$U$102</formula1>
    </dataValidation>
    <dataValidation type="list" allowBlank="1" showInputMessage="1" showErrorMessage="1" sqref="D100:E100">
      <formula1>$X$96:$X$101</formula1>
    </dataValidation>
    <dataValidation type="list" allowBlank="1" showInputMessage="1" showErrorMessage="1" sqref="I96">
      <formula1>$X$85:$X$93</formula1>
    </dataValidation>
    <dataValidation type="list" allowBlank="1" showInputMessage="1" showErrorMessage="1" sqref="F96:G96">
      <formula1>$AA$5:$AA$12</formula1>
    </dataValidation>
    <dataValidation type="list" allowBlank="1" showInputMessage="1" showErrorMessage="1" sqref="B96:C96">
      <formula1>$AA$1:$AA$3</formula1>
    </dataValidation>
    <dataValidation type="list" allowBlank="1" showInputMessage="1" showErrorMessage="1" sqref="B88:G88">
      <formula1>$V$24:$V$31</formula1>
    </dataValidation>
    <dataValidation type="list" allowBlank="1" showInputMessage="1" showErrorMessage="1" sqref="V9:V11 B15:F15 B34:F34 B37:F37 B40:F40 B43:F43 B49:F49 B73:F73 B76:F76 B79:F79 B82:F82 B85:F85 B91:F91 B94:F94">
      <formula1>$V$9:$V$11</formula1>
    </dataValidation>
    <dataValidation type="list" allowBlank="1" showInputMessage="1" showErrorMessage="1" sqref="B6:F6">
      <formula1>$V$1:$V$8</formula1>
    </dataValidation>
    <dataValidation type="list" allowBlank="1" showInputMessage="1" showErrorMessage="1" sqref="V2:V7">
      <formula1>"v1:v6"</formula1>
    </dataValidation>
    <dataValidation type="list" allowBlank="1" showInputMessage="1" showErrorMessage="1" sqref="B31">
      <formula1>$V$13:$V$21</formula1>
    </dataValidation>
  </dataValidations>
  <printOptions/>
  <pageMargins left="0.22" right="0.17" top="0.25" bottom="0.25" header="0.17" footer="0.17"/>
  <pageSetup horizontalDpi="600" verticalDpi="600" orientation="portrait" scale="90" r:id="rId1"/>
</worksheet>
</file>

<file path=xl/worksheets/sheet4.xml><?xml version="1.0" encoding="utf-8"?>
<worksheet xmlns="http://schemas.openxmlformats.org/spreadsheetml/2006/main" xmlns:r="http://schemas.openxmlformats.org/officeDocument/2006/relationships">
  <sheetPr>
    <pageSetUpPr fitToPage="1"/>
  </sheetPr>
  <dimension ref="A1:L59"/>
  <sheetViews>
    <sheetView showGridLines="0" showZeros="0" zoomScalePageLayoutView="0" workbookViewId="0" topLeftCell="A1">
      <selection activeCell="G59" sqref="G59"/>
    </sheetView>
  </sheetViews>
  <sheetFormatPr defaultColWidth="9.140625" defaultRowHeight="12.75"/>
  <cols>
    <col min="1" max="2" width="2.7109375" style="0" customWidth="1"/>
    <col min="6" max="9" width="8.140625" style="0" customWidth="1"/>
    <col min="11" max="12" width="11.140625" style="0" customWidth="1"/>
  </cols>
  <sheetData>
    <row r="1" spans="1:12" ht="18">
      <c r="A1" s="67" t="s">
        <v>220</v>
      </c>
      <c r="B1" s="55"/>
      <c r="C1" s="55"/>
      <c r="D1" s="55"/>
      <c r="E1" s="55"/>
      <c r="F1" s="55"/>
      <c r="G1" s="55"/>
      <c r="H1" s="55"/>
      <c r="I1" s="55"/>
      <c r="J1" s="55"/>
      <c r="K1" s="55"/>
      <c r="L1" s="128" t="str">
        <f>Cover!A17</f>
        <v>USE ARROW TO THE RIGHT TO SELECT</v>
      </c>
    </row>
    <row r="2" spans="1:12" ht="15.75">
      <c r="A2" s="55"/>
      <c r="B2" s="69" t="s">
        <v>221</v>
      </c>
      <c r="C2" s="55"/>
      <c r="D2" s="55"/>
      <c r="E2" s="55"/>
      <c r="F2" s="55"/>
      <c r="G2" s="55"/>
      <c r="H2" s="55"/>
      <c r="I2" s="55"/>
      <c r="J2" s="55"/>
      <c r="K2" s="55"/>
      <c r="L2" s="68" t="s">
        <v>222</v>
      </c>
    </row>
    <row r="3" spans="1:12" ht="14.25">
      <c r="A3" s="55"/>
      <c r="B3" s="55"/>
      <c r="C3" s="70" t="s">
        <v>223</v>
      </c>
      <c r="D3" s="55"/>
      <c r="E3" s="55"/>
      <c r="F3" s="55"/>
      <c r="G3" s="55"/>
      <c r="H3" s="55"/>
      <c r="I3" s="55"/>
      <c r="J3" s="55"/>
      <c r="K3" s="55"/>
      <c r="L3" s="55"/>
    </row>
    <row r="4" spans="1:12" ht="14.25">
      <c r="A4" s="55"/>
      <c r="B4" s="55"/>
      <c r="C4" s="70" t="s">
        <v>224</v>
      </c>
      <c r="D4" s="55"/>
      <c r="E4" s="55"/>
      <c r="F4" s="55"/>
      <c r="G4" s="55"/>
      <c r="H4" s="55"/>
      <c r="I4" s="55"/>
      <c r="J4" s="55"/>
      <c r="K4" s="55"/>
      <c r="L4" s="55"/>
    </row>
    <row r="5" spans="1:12" ht="14.25">
      <c r="A5" s="55"/>
      <c r="B5" s="55"/>
      <c r="C5" s="70"/>
      <c r="D5" s="55"/>
      <c r="E5" s="55"/>
      <c r="F5" s="55"/>
      <c r="G5" s="55"/>
      <c r="H5" s="55"/>
      <c r="I5" s="55"/>
      <c r="J5" s="55"/>
      <c r="K5" s="55"/>
      <c r="L5" s="55"/>
    </row>
    <row r="6" spans="1:12" ht="12.75">
      <c r="A6" s="55"/>
      <c r="B6" s="55"/>
      <c r="C6" s="55"/>
      <c r="D6" s="55"/>
      <c r="E6" s="55"/>
      <c r="F6" s="55"/>
      <c r="G6" s="55"/>
      <c r="H6" s="55"/>
      <c r="I6" s="55"/>
      <c r="J6" s="55"/>
      <c r="K6" s="55"/>
      <c r="L6" s="55"/>
    </row>
    <row r="7" spans="1:12" ht="12.75">
      <c r="A7" s="55"/>
      <c r="B7" s="55"/>
      <c r="C7" s="55"/>
      <c r="D7" s="55"/>
      <c r="E7" s="55"/>
      <c r="F7" s="55"/>
      <c r="G7" s="55"/>
      <c r="H7" s="55"/>
      <c r="I7" s="55"/>
      <c r="J7" s="55"/>
      <c r="K7" s="55"/>
      <c r="L7" s="55"/>
    </row>
    <row r="8" spans="1:12" ht="12.75">
      <c r="A8" s="55"/>
      <c r="B8" s="55"/>
      <c r="C8" s="55"/>
      <c r="D8" s="55"/>
      <c r="E8" s="55"/>
      <c r="F8" s="55"/>
      <c r="G8" s="55"/>
      <c r="H8" s="55"/>
      <c r="I8" s="55"/>
      <c r="J8" s="55"/>
      <c r="K8" s="55"/>
      <c r="L8" s="55"/>
    </row>
    <row r="9" spans="1:12" ht="12.75">
      <c r="A9" s="55"/>
      <c r="B9" s="55"/>
      <c r="C9" s="55"/>
      <c r="D9" s="55"/>
      <c r="E9" s="55"/>
      <c r="F9" s="55"/>
      <c r="G9" s="55"/>
      <c r="H9" s="55"/>
      <c r="I9" s="55"/>
      <c r="J9" s="55"/>
      <c r="K9" s="55"/>
      <c r="L9" s="55"/>
    </row>
    <row r="10" spans="1:12" ht="12.75">
      <c r="A10" s="55"/>
      <c r="B10" s="55"/>
      <c r="C10" s="55"/>
      <c r="D10" s="55"/>
      <c r="E10" s="55"/>
      <c r="F10" s="55"/>
      <c r="G10" s="55"/>
      <c r="H10" s="55"/>
      <c r="I10" s="55"/>
      <c r="J10" s="55"/>
      <c r="K10" s="55"/>
      <c r="L10" s="55"/>
    </row>
    <row r="11" spans="1:12" ht="12.75">
      <c r="A11" s="55"/>
      <c r="B11" s="55"/>
      <c r="C11" s="55"/>
      <c r="D11" s="55"/>
      <c r="E11" s="55"/>
      <c r="F11" s="55"/>
      <c r="G11" s="55"/>
      <c r="H11" s="55"/>
      <c r="I11" s="55"/>
      <c r="J11" s="55"/>
      <c r="K11" s="55"/>
      <c r="L11" s="55"/>
    </row>
    <row r="12" spans="1:12" ht="12.75">
      <c r="A12" s="55"/>
      <c r="B12" s="55"/>
      <c r="C12" s="55"/>
      <c r="D12" s="55"/>
      <c r="E12" s="55"/>
      <c r="F12" s="55"/>
      <c r="G12" s="55"/>
      <c r="H12" s="55"/>
      <c r="I12" s="55"/>
      <c r="J12" s="55"/>
      <c r="K12" s="55"/>
      <c r="L12" s="55"/>
    </row>
    <row r="13" spans="1:12" ht="12.75">
      <c r="A13" s="55"/>
      <c r="B13" s="55"/>
      <c r="C13" s="55"/>
      <c r="D13" s="55"/>
      <c r="E13" s="55"/>
      <c r="F13" s="55"/>
      <c r="G13" s="55"/>
      <c r="H13" s="55"/>
      <c r="I13" s="55"/>
      <c r="J13" s="55"/>
      <c r="K13" s="55"/>
      <c r="L13" s="55"/>
    </row>
    <row r="14" spans="1:12" ht="12.75">
      <c r="A14" s="55"/>
      <c r="B14" s="55"/>
      <c r="C14" s="55"/>
      <c r="D14" s="55"/>
      <c r="E14" s="55"/>
      <c r="F14" s="55"/>
      <c r="G14" s="55"/>
      <c r="H14" s="55"/>
      <c r="I14" s="55"/>
      <c r="J14" s="55"/>
      <c r="K14" s="55"/>
      <c r="L14" s="55"/>
    </row>
    <row r="15" spans="1:12" ht="12.75">
      <c r="A15" s="55"/>
      <c r="B15" s="55"/>
      <c r="C15" s="55"/>
      <c r="D15" s="55"/>
      <c r="E15" s="55"/>
      <c r="F15" s="55"/>
      <c r="G15" s="55"/>
      <c r="H15" s="55"/>
      <c r="I15" s="55"/>
      <c r="J15" s="55"/>
      <c r="K15" s="55"/>
      <c r="L15" s="55"/>
    </row>
    <row r="16" spans="1:12" ht="12.75">
      <c r="A16" s="55"/>
      <c r="B16" s="55"/>
      <c r="C16" s="55"/>
      <c r="D16" s="55"/>
      <c r="E16" s="55"/>
      <c r="F16" s="55"/>
      <c r="G16" s="55"/>
      <c r="H16" s="55"/>
      <c r="I16" s="55"/>
      <c r="J16" s="55"/>
      <c r="K16" s="55"/>
      <c r="L16" s="55"/>
    </row>
    <row r="17" spans="1:12" ht="12.75">
      <c r="A17" s="55"/>
      <c r="B17" s="55"/>
      <c r="C17" s="55"/>
      <c r="D17" s="55"/>
      <c r="E17" s="55"/>
      <c r="F17" s="55"/>
      <c r="G17" s="55"/>
      <c r="H17" s="55"/>
      <c r="I17" s="55"/>
      <c r="J17" s="55"/>
      <c r="K17" s="55"/>
      <c r="L17" s="55"/>
    </row>
    <row r="18" spans="1:12" ht="12.75">
      <c r="A18" s="55"/>
      <c r="B18" s="55"/>
      <c r="C18" s="55"/>
      <c r="D18" s="55"/>
      <c r="E18" s="55"/>
      <c r="F18" s="55"/>
      <c r="G18" s="55"/>
      <c r="H18" s="55"/>
      <c r="I18" s="55"/>
      <c r="J18" s="55"/>
      <c r="K18" s="55"/>
      <c r="L18" s="55"/>
    </row>
    <row r="19" spans="1:12" ht="14.25">
      <c r="A19" s="55"/>
      <c r="B19" s="55"/>
      <c r="C19" s="70" t="s">
        <v>225</v>
      </c>
      <c r="D19" s="55"/>
      <c r="E19" s="55"/>
      <c r="F19" s="55"/>
      <c r="G19" s="55"/>
      <c r="H19" s="55"/>
      <c r="I19" s="55"/>
      <c r="J19" s="55"/>
      <c r="K19" s="55"/>
      <c r="L19" s="55"/>
    </row>
    <row r="20" spans="1:12" ht="14.25">
      <c r="A20" s="55"/>
      <c r="B20" s="55"/>
      <c r="C20" s="70" t="s">
        <v>226</v>
      </c>
      <c r="D20" s="55"/>
      <c r="E20" s="55"/>
      <c r="F20" s="55"/>
      <c r="G20" s="55"/>
      <c r="H20" s="55"/>
      <c r="I20" s="55"/>
      <c r="J20" s="55"/>
      <c r="K20" s="55"/>
      <c r="L20" s="55"/>
    </row>
    <row r="21" spans="1:12" ht="12.75">
      <c r="A21" s="55"/>
      <c r="B21" s="55"/>
      <c r="C21" s="55"/>
      <c r="D21" s="55"/>
      <c r="E21" s="55"/>
      <c r="F21" s="55"/>
      <c r="G21" s="55"/>
      <c r="H21" s="55"/>
      <c r="I21" s="55"/>
      <c r="J21" s="55"/>
      <c r="K21" s="55"/>
      <c r="L21" s="55"/>
    </row>
    <row r="22" spans="1:12" ht="12.75">
      <c r="A22" s="55"/>
      <c r="B22" s="55"/>
      <c r="C22" s="55"/>
      <c r="D22" s="55"/>
      <c r="E22" s="55"/>
      <c r="F22" s="55"/>
      <c r="G22" s="55"/>
      <c r="H22" s="55"/>
      <c r="I22" s="55"/>
      <c r="J22" s="55"/>
      <c r="K22" s="55"/>
      <c r="L22" s="55"/>
    </row>
    <row r="23" spans="1:12" ht="12.75">
      <c r="A23" s="55"/>
      <c r="B23" s="55"/>
      <c r="C23" s="55"/>
      <c r="D23" s="55"/>
      <c r="E23" s="55"/>
      <c r="F23" s="55"/>
      <c r="G23" s="55"/>
      <c r="H23" s="55"/>
      <c r="I23" s="55"/>
      <c r="J23" s="55"/>
      <c r="K23" s="55"/>
      <c r="L23" s="55"/>
    </row>
    <row r="24" spans="1:12" ht="12.75">
      <c r="A24" s="55"/>
      <c r="B24" s="55"/>
      <c r="C24" s="55"/>
      <c r="D24" s="55"/>
      <c r="E24" s="55"/>
      <c r="F24" s="55"/>
      <c r="G24" s="55"/>
      <c r="H24" s="55"/>
      <c r="I24" s="55"/>
      <c r="J24" s="55"/>
      <c r="K24" s="55"/>
      <c r="L24" s="55"/>
    </row>
    <row r="25" spans="1:12" ht="12.75">
      <c r="A25" s="55"/>
      <c r="B25" s="55"/>
      <c r="C25" s="55"/>
      <c r="D25" s="55"/>
      <c r="E25" s="55"/>
      <c r="F25" s="55"/>
      <c r="G25" s="55"/>
      <c r="H25" s="55"/>
      <c r="I25" s="55"/>
      <c r="J25" s="55"/>
      <c r="K25" s="55"/>
      <c r="L25" s="55"/>
    </row>
    <row r="26" spans="1:12" ht="12.75">
      <c r="A26" s="55"/>
      <c r="B26" s="55"/>
      <c r="C26" s="55"/>
      <c r="D26" s="55"/>
      <c r="E26" s="55"/>
      <c r="F26" s="55"/>
      <c r="G26" s="55"/>
      <c r="H26" s="55"/>
      <c r="I26" s="55"/>
      <c r="J26" s="55"/>
      <c r="K26" s="55"/>
      <c r="L26" s="55"/>
    </row>
    <row r="27" spans="1:12" ht="12.75">
      <c r="A27" s="55"/>
      <c r="B27" s="55"/>
      <c r="C27" s="55"/>
      <c r="D27" s="55"/>
      <c r="E27" s="55"/>
      <c r="F27" s="55"/>
      <c r="G27" s="55"/>
      <c r="H27" s="55"/>
      <c r="I27" s="55"/>
      <c r="J27" s="55"/>
      <c r="K27" s="55"/>
      <c r="L27" s="55"/>
    </row>
    <row r="28" spans="1:12" ht="12.75">
      <c r="A28" s="55"/>
      <c r="B28" s="55"/>
      <c r="C28" s="55"/>
      <c r="D28" s="55"/>
      <c r="E28" s="55"/>
      <c r="F28" s="55"/>
      <c r="G28" s="55"/>
      <c r="H28" s="55"/>
      <c r="I28" s="55"/>
      <c r="J28" s="55"/>
      <c r="K28" s="55"/>
      <c r="L28" s="55"/>
    </row>
    <row r="29" spans="1:12" ht="12.75">
      <c r="A29" s="55"/>
      <c r="B29" s="55"/>
      <c r="C29" s="55"/>
      <c r="D29" s="55"/>
      <c r="E29" s="55"/>
      <c r="F29" s="55"/>
      <c r="G29" s="55"/>
      <c r="H29" s="55"/>
      <c r="I29" s="55"/>
      <c r="J29" s="55"/>
      <c r="K29" s="55"/>
      <c r="L29" s="55"/>
    </row>
    <row r="30" spans="1:12" ht="14.25">
      <c r="A30" s="55"/>
      <c r="B30" s="55"/>
      <c r="C30" s="70"/>
      <c r="D30" s="55"/>
      <c r="E30" s="55"/>
      <c r="F30" s="55"/>
      <c r="G30" s="55"/>
      <c r="H30" s="55"/>
      <c r="I30" s="55"/>
      <c r="J30" s="55"/>
      <c r="K30" s="55"/>
      <c r="L30" s="55"/>
    </row>
    <row r="31" spans="1:12" ht="12.75">
      <c r="A31" s="55"/>
      <c r="B31" s="55"/>
      <c r="C31" s="55"/>
      <c r="D31" s="55"/>
      <c r="E31" s="55"/>
      <c r="F31" s="55"/>
      <c r="G31" s="55"/>
      <c r="H31" s="55"/>
      <c r="I31" s="55"/>
      <c r="J31" s="55"/>
      <c r="K31" s="55"/>
      <c r="L31" s="55"/>
    </row>
    <row r="32" spans="1:12" ht="12.75">
      <c r="A32" s="55"/>
      <c r="B32" s="55"/>
      <c r="C32" s="55"/>
      <c r="D32" s="55"/>
      <c r="E32" s="55"/>
      <c r="F32" s="55"/>
      <c r="G32" s="55"/>
      <c r="H32" s="55"/>
      <c r="I32" s="55"/>
      <c r="J32" s="55"/>
      <c r="K32" s="55"/>
      <c r="L32" s="55"/>
    </row>
    <row r="33" spans="1:12" ht="12.75">
      <c r="A33" s="55"/>
      <c r="B33" s="55"/>
      <c r="C33" s="55"/>
      <c r="D33" s="55"/>
      <c r="E33" s="55"/>
      <c r="F33" s="55"/>
      <c r="G33" s="55"/>
      <c r="H33" s="55"/>
      <c r="I33" s="55"/>
      <c r="J33" s="55"/>
      <c r="K33" s="55"/>
      <c r="L33" s="55"/>
    </row>
    <row r="34" spans="1:12" ht="12.75">
      <c r="A34" s="55"/>
      <c r="B34" s="55"/>
      <c r="C34" s="55"/>
      <c r="D34" s="55"/>
      <c r="E34" s="55"/>
      <c r="F34" s="55"/>
      <c r="G34" s="55"/>
      <c r="H34" s="55"/>
      <c r="I34" s="55"/>
      <c r="J34" s="55"/>
      <c r="K34" s="55"/>
      <c r="L34" s="55"/>
    </row>
    <row r="35" spans="1:12" ht="12.75">
      <c r="A35" s="55"/>
      <c r="B35" s="55"/>
      <c r="C35" s="55"/>
      <c r="D35" s="55"/>
      <c r="E35" s="55"/>
      <c r="F35" s="55"/>
      <c r="G35" s="55"/>
      <c r="H35" s="55"/>
      <c r="I35" s="55"/>
      <c r="J35" s="55"/>
      <c r="K35" s="55"/>
      <c r="L35" s="55"/>
    </row>
    <row r="36" spans="1:12" ht="12.75">
      <c r="A36" s="55"/>
      <c r="B36" s="55"/>
      <c r="C36" s="55"/>
      <c r="D36" s="55"/>
      <c r="E36" s="55"/>
      <c r="F36" s="55"/>
      <c r="G36" s="55"/>
      <c r="H36" s="55"/>
      <c r="I36" s="55"/>
      <c r="J36" s="55"/>
      <c r="K36" s="55"/>
      <c r="L36" s="55"/>
    </row>
    <row r="37" spans="1:12" ht="12.75">
      <c r="A37" s="55"/>
      <c r="B37" s="55"/>
      <c r="C37" s="55"/>
      <c r="D37" s="55"/>
      <c r="E37" s="55"/>
      <c r="F37" s="55"/>
      <c r="G37" s="55"/>
      <c r="H37" s="55"/>
      <c r="I37" s="55"/>
      <c r="J37" s="55"/>
      <c r="K37" s="55"/>
      <c r="L37" s="55"/>
    </row>
    <row r="38" spans="1:12" ht="15.75">
      <c r="A38" s="55"/>
      <c r="B38" s="69" t="s">
        <v>227</v>
      </c>
      <c r="C38" s="55"/>
      <c r="D38" s="55"/>
      <c r="E38" s="55"/>
      <c r="F38" s="55"/>
      <c r="G38" s="55"/>
      <c r="H38" s="55"/>
      <c r="I38" s="55"/>
      <c r="J38" s="55"/>
      <c r="K38" s="55"/>
      <c r="L38" s="55"/>
    </row>
    <row r="39" spans="1:12" ht="14.25">
      <c r="A39" s="55"/>
      <c r="B39" s="55"/>
      <c r="C39" s="70" t="s">
        <v>228</v>
      </c>
      <c r="D39" s="55"/>
      <c r="E39" s="55"/>
      <c r="F39" s="55"/>
      <c r="G39" s="55"/>
      <c r="H39" s="55"/>
      <c r="I39" s="55"/>
      <c r="J39" s="55"/>
      <c r="K39" s="55"/>
      <c r="L39" s="55"/>
    </row>
    <row r="40" spans="1:12" ht="14.25">
      <c r="A40" s="55"/>
      <c r="B40" s="55"/>
      <c r="C40" s="70" t="s">
        <v>229</v>
      </c>
      <c r="D40" s="55"/>
      <c r="E40" s="55"/>
      <c r="F40" s="55"/>
      <c r="G40" s="55"/>
      <c r="H40" s="55"/>
      <c r="I40" s="55"/>
      <c r="J40" s="55"/>
      <c r="K40" s="55"/>
      <c r="L40" s="55"/>
    </row>
    <row r="41" spans="1:12" ht="12.75">
      <c r="A41" s="55"/>
      <c r="B41" s="55"/>
      <c r="C41" s="55"/>
      <c r="D41" s="55"/>
      <c r="E41" s="55"/>
      <c r="F41" s="55"/>
      <c r="G41" s="55"/>
      <c r="H41" s="55"/>
      <c r="I41" s="55"/>
      <c r="J41" s="55"/>
      <c r="K41" s="55"/>
      <c r="L41" s="55"/>
    </row>
    <row r="42" spans="1:12" ht="12.75">
      <c r="A42" s="55"/>
      <c r="B42" s="55"/>
      <c r="C42" s="55"/>
      <c r="D42" s="55"/>
      <c r="E42" s="55"/>
      <c r="F42" s="55"/>
      <c r="G42" s="55"/>
      <c r="H42" s="55"/>
      <c r="I42" s="55"/>
      <c r="J42" s="55"/>
      <c r="K42" s="55"/>
      <c r="L42" s="55"/>
    </row>
    <row r="43" spans="1:12" ht="15.75">
      <c r="A43" s="55"/>
      <c r="B43" s="69"/>
      <c r="C43" s="55"/>
      <c r="D43" s="55"/>
      <c r="E43" s="55"/>
      <c r="F43" s="55"/>
      <c r="G43" s="55"/>
      <c r="H43" s="55"/>
      <c r="I43" s="55"/>
      <c r="J43" s="55"/>
      <c r="K43" s="55"/>
      <c r="L43" s="55"/>
    </row>
    <row r="44" spans="1:12" ht="14.25">
      <c r="A44" s="55"/>
      <c r="B44" s="55"/>
      <c r="C44" s="70"/>
      <c r="D44" s="55"/>
      <c r="E44" s="55"/>
      <c r="F44" s="55"/>
      <c r="G44" s="55"/>
      <c r="H44" s="55"/>
      <c r="I44" s="55"/>
      <c r="J44" s="55"/>
      <c r="K44" s="55"/>
      <c r="L44" s="55"/>
    </row>
    <row r="45" spans="1:12" ht="14.25">
      <c r="A45" s="55"/>
      <c r="B45" s="55"/>
      <c r="C45" s="70"/>
      <c r="D45" s="55"/>
      <c r="E45" s="55"/>
      <c r="F45" s="55"/>
      <c r="G45" s="55"/>
      <c r="H45" s="55"/>
      <c r="I45" s="55"/>
      <c r="J45" s="55"/>
      <c r="K45" s="55"/>
      <c r="L45" s="55"/>
    </row>
    <row r="46" spans="1:12" ht="12.75">
      <c r="A46" s="55"/>
      <c r="B46" s="55"/>
      <c r="C46" s="55"/>
      <c r="D46" s="55"/>
      <c r="E46" s="55"/>
      <c r="F46" s="55"/>
      <c r="G46" s="55"/>
      <c r="H46" s="55"/>
      <c r="I46" s="55"/>
      <c r="J46" s="55"/>
      <c r="K46" s="55"/>
      <c r="L46" s="55"/>
    </row>
    <row r="47" spans="1:12" ht="12.75">
      <c r="A47" s="55"/>
      <c r="B47" s="55"/>
      <c r="C47" s="55"/>
      <c r="D47" s="55"/>
      <c r="E47" s="55"/>
      <c r="F47" s="55"/>
      <c r="G47" s="55"/>
      <c r="H47" s="55"/>
      <c r="I47" s="55"/>
      <c r="J47" s="55"/>
      <c r="K47" s="55"/>
      <c r="L47" s="55"/>
    </row>
    <row r="48" spans="1:12" ht="12.75">
      <c r="A48" s="55"/>
      <c r="B48" s="55"/>
      <c r="C48" s="55"/>
      <c r="D48" s="55"/>
      <c r="E48" s="55"/>
      <c r="F48" s="55"/>
      <c r="G48" s="55"/>
      <c r="H48" s="55"/>
      <c r="I48" s="55"/>
      <c r="J48" s="55"/>
      <c r="K48" s="55"/>
      <c r="L48" s="55"/>
    </row>
    <row r="49" spans="1:12" ht="12.75">
      <c r="A49" s="55"/>
      <c r="B49" s="55"/>
      <c r="C49" s="55"/>
      <c r="D49" s="55"/>
      <c r="E49" s="55"/>
      <c r="F49" s="55"/>
      <c r="G49" s="55"/>
      <c r="H49" s="55"/>
      <c r="I49" s="55"/>
      <c r="J49" s="55"/>
      <c r="K49" s="55"/>
      <c r="L49" s="55"/>
    </row>
    <row r="50" spans="1:12" ht="12.75">
      <c r="A50" s="55"/>
      <c r="B50" s="55"/>
      <c r="C50" s="55"/>
      <c r="D50" s="55"/>
      <c r="E50" s="55"/>
      <c r="F50" s="55"/>
      <c r="G50" s="55"/>
      <c r="H50" s="55"/>
      <c r="I50" s="55"/>
      <c r="J50" s="55"/>
      <c r="K50" s="55"/>
      <c r="L50" s="55"/>
    </row>
    <row r="51" spans="1:12" ht="12.75">
      <c r="A51" s="55"/>
      <c r="B51" s="55"/>
      <c r="C51" s="55"/>
      <c r="D51" s="55"/>
      <c r="E51" s="55"/>
      <c r="F51" s="55"/>
      <c r="G51" s="55"/>
      <c r="H51" s="55"/>
      <c r="I51" s="55"/>
      <c r="J51" s="55"/>
      <c r="K51" s="55"/>
      <c r="L51" s="55"/>
    </row>
    <row r="52" spans="1:12" ht="12.75">
      <c r="A52" s="55"/>
      <c r="B52" s="55"/>
      <c r="C52" s="55"/>
      <c r="D52" s="55"/>
      <c r="E52" s="55"/>
      <c r="F52" s="55"/>
      <c r="G52" s="55"/>
      <c r="H52" s="55"/>
      <c r="I52" s="55"/>
      <c r="J52" s="55"/>
      <c r="K52" s="55"/>
      <c r="L52" s="55"/>
    </row>
    <row r="53" spans="1:12" ht="12.75">
      <c r="A53" s="55"/>
      <c r="B53" s="55"/>
      <c r="C53" s="55"/>
      <c r="D53" s="55"/>
      <c r="E53" s="55"/>
      <c r="F53" s="55"/>
      <c r="G53" s="55"/>
      <c r="H53" s="55"/>
      <c r="I53" s="55"/>
      <c r="J53" s="55"/>
      <c r="K53" s="55"/>
      <c r="L53" s="55"/>
    </row>
    <row r="54" spans="1:12" ht="12.75">
      <c r="A54" s="55"/>
      <c r="B54" s="55"/>
      <c r="C54" s="55"/>
      <c r="D54" s="55"/>
      <c r="E54" s="55"/>
      <c r="F54" s="55"/>
      <c r="G54" s="55"/>
      <c r="H54" s="55"/>
      <c r="I54" s="55"/>
      <c r="J54" s="55"/>
      <c r="K54" s="55"/>
      <c r="L54" s="55"/>
    </row>
    <row r="55" spans="1:12" ht="11.25" customHeight="1">
      <c r="A55" s="55"/>
      <c r="B55" s="55"/>
      <c r="C55" s="55"/>
      <c r="D55" s="55"/>
      <c r="E55" s="55"/>
      <c r="F55" s="55"/>
      <c r="G55" s="55"/>
      <c r="H55" s="55"/>
      <c r="I55" s="55"/>
      <c r="J55" s="55"/>
      <c r="K55" s="55"/>
      <c r="L55" s="55"/>
    </row>
    <row r="56" spans="1:12" ht="11.25" customHeight="1">
      <c r="A56" s="809" t="s">
        <v>586</v>
      </c>
      <c r="B56" s="55"/>
      <c r="C56" s="55"/>
      <c r="D56" s="55"/>
      <c r="E56" s="55"/>
      <c r="F56" s="55"/>
      <c r="G56" s="55"/>
      <c r="H56" s="55"/>
      <c r="I56" s="55"/>
      <c r="J56" s="55"/>
      <c r="K56" s="55"/>
      <c r="L56" s="810" t="s">
        <v>587</v>
      </c>
    </row>
    <row r="57" spans="1:12" ht="12.75">
      <c r="A57" s="90" t="str">
        <f>Cover!$A$59</f>
        <v>      Our House Enterprises</v>
      </c>
      <c r="B57" s="55"/>
      <c r="C57" s="55"/>
      <c r="D57" s="55"/>
      <c r="E57" s="55"/>
      <c r="F57" s="55"/>
      <c r="G57" s="55"/>
      <c r="H57" s="55"/>
      <c r="I57" s="55"/>
      <c r="J57" s="55"/>
      <c r="K57" s="127" t="str">
        <f>Cover!$K$59</f>
        <v>(  )</v>
      </c>
      <c r="L57" s="44">
        <f ca="1">NOW()</f>
        <v>41214.83032094908</v>
      </c>
    </row>
    <row r="59" spans="7:12" ht="12.75">
      <c r="G59" s="53"/>
      <c r="L59" s="777"/>
    </row>
  </sheetData>
  <sheetProtection password="E1BE" sheet="1" objects="1" scenarios="1" selectLockedCells="1"/>
  <printOptions/>
  <pageMargins left="0.5" right="0.5" top="0.5" bottom="0.5" header="0" footer="0.5"/>
  <pageSetup fitToHeight="1" fitToWidth="1" horizontalDpi="300" verticalDpi="300" orientation="portrait" scale="98" r:id="rId2"/>
  <headerFooter alignWithMargins="0">
    <oddFooter>&amp;C- 2 -</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L58"/>
  <sheetViews>
    <sheetView showGridLines="0" showZeros="0" zoomScalePageLayoutView="0" workbookViewId="0" topLeftCell="A1">
      <selection activeCell="G58" sqref="G58"/>
    </sheetView>
  </sheetViews>
  <sheetFormatPr defaultColWidth="9.140625" defaultRowHeight="12.75"/>
  <cols>
    <col min="1" max="2" width="2.7109375" style="0" customWidth="1"/>
    <col min="7" max="10" width="8.140625" style="0" customWidth="1"/>
    <col min="11" max="12" width="11.140625" style="0" customWidth="1"/>
  </cols>
  <sheetData>
    <row r="1" spans="1:12" ht="18">
      <c r="A1" s="67" t="s">
        <v>220</v>
      </c>
      <c r="B1" s="55"/>
      <c r="C1" s="55"/>
      <c r="D1" s="55"/>
      <c r="E1" s="55"/>
      <c r="F1" s="55" t="s">
        <v>230</v>
      </c>
      <c r="G1" s="55"/>
      <c r="H1" s="55"/>
      <c r="I1" s="55"/>
      <c r="J1" s="55"/>
      <c r="K1" s="55"/>
      <c r="L1" s="24" t="str">
        <f>Cover!A17</f>
        <v>USE ARROW TO THE RIGHT TO SELECT</v>
      </c>
    </row>
    <row r="2" spans="1:12" ht="21" customHeight="1">
      <c r="A2" s="55"/>
      <c r="B2" s="72" t="s">
        <v>231</v>
      </c>
      <c r="C2" s="55"/>
      <c r="D2" s="55"/>
      <c r="E2" s="55"/>
      <c r="F2" s="55"/>
      <c r="G2" s="55"/>
      <c r="H2" s="55"/>
      <c r="I2" s="55"/>
      <c r="J2" s="55"/>
      <c r="K2" s="55"/>
      <c r="L2" s="55"/>
    </row>
    <row r="3" spans="1:12" ht="14.25">
      <c r="A3" s="55"/>
      <c r="B3" s="55"/>
      <c r="C3" s="70" t="s">
        <v>232</v>
      </c>
      <c r="D3" s="55"/>
      <c r="E3" s="55"/>
      <c r="F3" s="55"/>
      <c r="G3" s="55"/>
      <c r="H3" s="55"/>
      <c r="I3" s="55"/>
      <c r="J3" s="55"/>
      <c r="K3" s="55"/>
      <c r="L3" s="55"/>
    </row>
    <row r="4" spans="1:12" ht="14.25">
      <c r="A4" s="55"/>
      <c r="B4" s="55"/>
      <c r="C4" s="70" t="s">
        <v>233</v>
      </c>
      <c r="D4" s="55"/>
      <c r="E4" s="55"/>
      <c r="F4" s="55"/>
      <c r="G4" s="55"/>
      <c r="H4" s="55"/>
      <c r="I4" s="55"/>
      <c r="J4" s="55"/>
      <c r="K4" s="55"/>
      <c r="L4" s="55"/>
    </row>
    <row r="5" spans="1:12" ht="12.75">
      <c r="A5" s="55"/>
      <c r="B5" s="55"/>
      <c r="C5" s="55"/>
      <c r="D5" s="55"/>
      <c r="E5" s="55"/>
      <c r="F5" s="55"/>
      <c r="G5" s="55"/>
      <c r="H5" s="55"/>
      <c r="I5" s="55"/>
      <c r="J5" s="55"/>
      <c r="K5" s="55"/>
      <c r="L5" s="55"/>
    </row>
    <row r="6" spans="1:12" ht="12.75">
      <c r="A6" s="55"/>
      <c r="B6" s="55"/>
      <c r="C6" s="55"/>
      <c r="D6" s="55"/>
      <c r="E6" s="55"/>
      <c r="F6" s="55"/>
      <c r="G6" s="55"/>
      <c r="H6" s="55"/>
      <c r="I6" s="55"/>
      <c r="J6" s="55"/>
      <c r="K6" s="55"/>
      <c r="L6" s="55"/>
    </row>
    <row r="7" spans="1:12" ht="12.75">
      <c r="A7" s="55"/>
      <c r="B7" s="55"/>
      <c r="C7" s="55"/>
      <c r="D7" s="55"/>
      <c r="E7" s="55"/>
      <c r="F7" s="55"/>
      <c r="G7" s="55"/>
      <c r="H7" s="55"/>
      <c r="I7" s="55"/>
      <c r="J7" s="55"/>
      <c r="K7" s="55"/>
      <c r="L7" s="55"/>
    </row>
    <row r="8" spans="1:12" ht="12.75">
      <c r="A8" s="55"/>
      <c r="B8" s="55"/>
      <c r="C8" s="55"/>
      <c r="D8" s="55"/>
      <c r="E8" s="55"/>
      <c r="F8" s="55"/>
      <c r="G8" s="55"/>
      <c r="H8" s="55"/>
      <c r="I8" s="55"/>
      <c r="J8" s="55"/>
      <c r="K8" s="55"/>
      <c r="L8" s="55"/>
    </row>
    <row r="9" spans="1:12" ht="12.75">
      <c r="A9" s="55"/>
      <c r="B9" s="55"/>
      <c r="C9" s="55"/>
      <c r="D9" s="55"/>
      <c r="E9" s="55"/>
      <c r="F9" s="55"/>
      <c r="G9" s="55"/>
      <c r="H9" s="55"/>
      <c r="I9" s="55"/>
      <c r="J9" s="55"/>
      <c r="K9" s="55"/>
      <c r="L9" s="55"/>
    </row>
    <row r="10" spans="1:12" ht="12.75">
      <c r="A10" s="55"/>
      <c r="B10" s="55"/>
      <c r="C10" s="55"/>
      <c r="D10" s="55"/>
      <c r="E10" s="55"/>
      <c r="F10" s="55"/>
      <c r="G10" s="55"/>
      <c r="H10" s="55"/>
      <c r="I10" s="55"/>
      <c r="J10" s="55"/>
      <c r="K10" s="55"/>
      <c r="L10" s="55"/>
    </row>
    <row r="11" spans="1:12" ht="12.75">
      <c r="A11" s="55"/>
      <c r="B11" s="55"/>
      <c r="C11" s="55"/>
      <c r="D11" s="55"/>
      <c r="E11" s="55"/>
      <c r="F11" s="55"/>
      <c r="G11" s="55"/>
      <c r="H11" s="55"/>
      <c r="I11" s="55"/>
      <c r="J11" s="55"/>
      <c r="K11" s="55"/>
      <c r="L11" s="55"/>
    </row>
    <row r="12" spans="1:12" ht="12.75">
      <c r="A12" s="55"/>
      <c r="B12" s="55"/>
      <c r="C12" s="55"/>
      <c r="D12" s="55"/>
      <c r="E12" s="55"/>
      <c r="F12" s="55"/>
      <c r="G12" s="55"/>
      <c r="H12" s="55"/>
      <c r="I12" s="55"/>
      <c r="J12" s="55"/>
      <c r="K12" s="55"/>
      <c r="L12" s="55"/>
    </row>
    <row r="13" spans="1:12" ht="12.75">
      <c r="A13" s="55"/>
      <c r="B13" s="55"/>
      <c r="C13" s="55"/>
      <c r="D13" s="55"/>
      <c r="E13" s="55"/>
      <c r="F13" s="55"/>
      <c r="G13" s="55"/>
      <c r="H13" s="55"/>
      <c r="I13" s="55"/>
      <c r="J13" s="55"/>
      <c r="K13" s="55"/>
      <c r="L13" s="55"/>
    </row>
    <row r="14" spans="1:12" ht="12.75">
      <c r="A14" s="55"/>
      <c r="B14" s="55"/>
      <c r="C14" s="55"/>
      <c r="D14" s="55"/>
      <c r="E14" s="55"/>
      <c r="F14" s="55"/>
      <c r="G14" s="55"/>
      <c r="H14" s="55"/>
      <c r="I14" s="55"/>
      <c r="J14" s="55"/>
      <c r="K14" s="55"/>
      <c r="L14" s="55"/>
    </row>
    <row r="15" spans="1:12" ht="12.75">
      <c r="A15" s="55"/>
      <c r="B15" s="55"/>
      <c r="C15" s="55"/>
      <c r="D15" s="55"/>
      <c r="E15" s="55"/>
      <c r="F15" s="55"/>
      <c r="G15" s="55"/>
      <c r="H15" s="55"/>
      <c r="I15" s="55"/>
      <c r="J15" s="55"/>
      <c r="K15" s="55"/>
      <c r="L15" s="55"/>
    </row>
    <row r="16" spans="1:12" ht="14.25">
      <c r="A16" s="55"/>
      <c r="B16" s="55"/>
      <c r="C16" s="70" t="s">
        <v>234</v>
      </c>
      <c r="D16" s="55"/>
      <c r="E16" s="55"/>
      <c r="F16" s="55"/>
      <c r="G16" s="55"/>
      <c r="H16" s="55"/>
      <c r="I16" s="55"/>
      <c r="J16" s="55"/>
      <c r="K16" s="55"/>
      <c r="L16" s="55"/>
    </row>
    <row r="17" spans="1:12" ht="12.75">
      <c r="A17" s="55"/>
      <c r="B17" s="55"/>
      <c r="C17" s="55"/>
      <c r="D17" s="55"/>
      <c r="E17" s="55"/>
      <c r="F17" s="55"/>
      <c r="G17" s="55"/>
      <c r="H17" s="55"/>
      <c r="I17" s="55"/>
      <c r="J17" s="55"/>
      <c r="K17" s="55"/>
      <c r="L17" s="55"/>
    </row>
    <row r="18" spans="1:12" ht="12.75">
      <c r="A18" s="55"/>
      <c r="B18" s="55"/>
      <c r="C18" s="55"/>
      <c r="D18" s="55"/>
      <c r="E18" s="55"/>
      <c r="F18" s="55"/>
      <c r="G18" s="55"/>
      <c r="H18" s="55"/>
      <c r="I18" s="55"/>
      <c r="J18" s="55"/>
      <c r="K18" s="55"/>
      <c r="L18" s="55"/>
    </row>
    <row r="19" spans="1:12" ht="12.75">
      <c r="A19" s="55"/>
      <c r="B19" s="55"/>
      <c r="C19" s="55"/>
      <c r="D19" s="55"/>
      <c r="E19" s="55"/>
      <c r="F19" s="55"/>
      <c r="G19" s="55"/>
      <c r="H19" s="55"/>
      <c r="I19" s="55"/>
      <c r="J19" s="55"/>
      <c r="K19" s="55"/>
      <c r="L19" s="55"/>
    </row>
    <row r="20" spans="1:12" ht="12.75">
      <c r="A20" s="55"/>
      <c r="B20" s="55"/>
      <c r="C20" s="55"/>
      <c r="D20" s="55"/>
      <c r="E20" s="55"/>
      <c r="F20" s="55"/>
      <c r="G20" s="55"/>
      <c r="H20" s="55"/>
      <c r="I20" s="55"/>
      <c r="J20" s="55"/>
      <c r="K20" s="55"/>
      <c r="L20" s="55"/>
    </row>
    <row r="21" spans="1:12" ht="12.75">
      <c r="A21" s="55"/>
      <c r="B21" s="55"/>
      <c r="C21" s="55"/>
      <c r="D21" s="55"/>
      <c r="E21" s="55"/>
      <c r="F21" s="55"/>
      <c r="G21" s="55"/>
      <c r="H21" s="55"/>
      <c r="I21" s="55"/>
      <c r="J21" s="55"/>
      <c r="K21" s="55"/>
      <c r="L21" s="55"/>
    </row>
    <row r="22" spans="1:12" ht="12.75">
      <c r="A22" s="55"/>
      <c r="B22" s="55"/>
      <c r="C22" s="55"/>
      <c r="D22" s="55"/>
      <c r="E22" s="55"/>
      <c r="F22" s="55"/>
      <c r="G22" s="55"/>
      <c r="H22" s="55"/>
      <c r="I22" s="55"/>
      <c r="J22" s="55"/>
      <c r="K22" s="55"/>
      <c r="L22" s="55"/>
    </row>
    <row r="23" spans="1:12" ht="12.75">
      <c r="A23" s="55"/>
      <c r="B23" s="55"/>
      <c r="C23" s="55"/>
      <c r="D23" s="55"/>
      <c r="E23" s="55"/>
      <c r="F23" s="55"/>
      <c r="G23" s="55"/>
      <c r="H23" s="55"/>
      <c r="I23" s="55"/>
      <c r="J23" s="55"/>
      <c r="K23" s="55"/>
      <c r="L23" s="55"/>
    </row>
    <row r="24" spans="1:12" ht="12.75">
      <c r="A24" s="55"/>
      <c r="B24" s="55"/>
      <c r="C24" s="55"/>
      <c r="D24" s="55"/>
      <c r="E24" s="55"/>
      <c r="F24" s="55"/>
      <c r="G24" s="55"/>
      <c r="H24" s="55"/>
      <c r="I24" s="55"/>
      <c r="J24" s="55"/>
      <c r="K24" s="55"/>
      <c r="L24" s="55"/>
    </row>
    <row r="25" spans="1:12" ht="12.75">
      <c r="A25" s="55"/>
      <c r="B25" s="55"/>
      <c r="C25" s="55"/>
      <c r="D25" s="55"/>
      <c r="E25" s="55"/>
      <c r="F25" s="55"/>
      <c r="G25" s="55"/>
      <c r="H25" s="55"/>
      <c r="I25" s="55"/>
      <c r="J25" s="55"/>
      <c r="K25" s="55"/>
      <c r="L25" s="55"/>
    </row>
    <row r="26" spans="1:12" ht="12.75">
      <c r="A26" s="55"/>
      <c r="B26" s="55"/>
      <c r="C26" s="55"/>
      <c r="D26" s="55"/>
      <c r="E26" s="55"/>
      <c r="F26" s="55"/>
      <c r="G26" s="55"/>
      <c r="H26" s="55"/>
      <c r="I26" s="55"/>
      <c r="J26" s="55"/>
      <c r="K26" s="55"/>
      <c r="L26" s="55"/>
    </row>
    <row r="27" spans="1:12" ht="15.75">
      <c r="A27" s="55"/>
      <c r="B27" s="69" t="s">
        <v>235</v>
      </c>
      <c r="C27" s="55"/>
      <c r="D27" s="55"/>
      <c r="E27" s="55"/>
      <c r="F27" s="55"/>
      <c r="G27" s="55"/>
      <c r="H27" s="55"/>
      <c r="I27" s="55"/>
      <c r="J27" s="55"/>
      <c r="K27" s="55"/>
      <c r="L27" s="55"/>
    </row>
    <row r="28" spans="1:12" ht="14.25">
      <c r="A28" s="55"/>
      <c r="B28" s="55"/>
      <c r="C28" s="70" t="s">
        <v>236</v>
      </c>
      <c r="D28" s="55"/>
      <c r="E28" s="55"/>
      <c r="F28" s="55"/>
      <c r="G28" s="55"/>
      <c r="H28" s="55"/>
      <c r="I28" s="55"/>
      <c r="J28" s="55"/>
      <c r="K28" s="55"/>
      <c r="L28" s="55"/>
    </row>
    <row r="29" spans="1:12" ht="14.25">
      <c r="A29" s="55"/>
      <c r="B29" s="55"/>
      <c r="C29" s="70" t="s">
        <v>237</v>
      </c>
      <c r="D29" s="55"/>
      <c r="E29" s="55"/>
      <c r="F29" s="55"/>
      <c r="G29" s="55"/>
      <c r="H29" s="55"/>
      <c r="I29" s="55"/>
      <c r="J29" s="55"/>
      <c r="K29" s="55"/>
      <c r="L29" s="55"/>
    </row>
    <row r="30" spans="1:12" ht="12.75">
      <c r="A30" s="55"/>
      <c r="B30" s="55"/>
      <c r="C30" s="55"/>
      <c r="D30" s="55"/>
      <c r="E30" s="55"/>
      <c r="F30" s="55"/>
      <c r="G30" s="55"/>
      <c r="H30" s="55"/>
      <c r="I30" s="55"/>
      <c r="J30" s="55"/>
      <c r="K30" s="55"/>
      <c r="L30" s="55"/>
    </row>
    <row r="31" spans="1:12" ht="12.75">
      <c r="A31" s="55"/>
      <c r="B31" s="55"/>
      <c r="C31" s="55"/>
      <c r="D31" s="55"/>
      <c r="E31" s="55"/>
      <c r="F31" s="55"/>
      <c r="G31" s="55"/>
      <c r="H31" s="55"/>
      <c r="I31" s="55"/>
      <c r="J31" s="55"/>
      <c r="K31" s="55"/>
      <c r="L31" s="55"/>
    </row>
    <row r="32" spans="1:12" ht="12.75">
      <c r="A32" s="55"/>
      <c r="B32" s="55"/>
      <c r="C32" s="55"/>
      <c r="D32" s="55"/>
      <c r="E32" s="55"/>
      <c r="F32" s="55"/>
      <c r="G32" s="55"/>
      <c r="H32" s="55"/>
      <c r="I32" s="55"/>
      <c r="J32" s="55"/>
      <c r="K32" s="55"/>
      <c r="L32" s="55"/>
    </row>
    <row r="33" spans="1:12" ht="12.75">
      <c r="A33" s="55"/>
      <c r="B33" s="55"/>
      <c r="C33" s="55"/>
      <c r="D33" s="55"/>
      <c r="E33" s="55"/>
      <c r="F33" s="55"/>
      <c r="G33" s="55"/>
      <c r="H33" s="55"/>
      <c r="I33" s="55"/>
      <c r="J33" s="55"/>
      <c r="K33" s="55"/>
      <c r="L33" s="55"/>
    </row>
    <row r="34" spans="1:12" ht="12.75">
      <c r="A34" s="55"/>
      <c r="B34" s="55"/>
      <c r="C34" s="55"/>
      <c r="D34" s="55"/>
      <c r="E34" s="55"/>
      <c r="F34" s="55"/>
      <c r="G34" s="55"/>
      <c r="H34" s="55"/>
      <c r="I34" s="55"/>
      <c r="J34" s="55"/>
      <c r="K34" s="55"/>
      <c r="L34" s="55"/>
    </row>
    <row r="35" spans="1:12" ht="12.75">
      <c r="A35" s="55"/>
      <c r="B35" s="55"/>
      <c r="C35" s="55"/>
      <c r="D35" s="55"/>
      <c r="E35" s="55"/>
      <c r="F35" s="55"/>
      <c r="G35" s="55"/>
      <c r="H35" s="55"/>
      <c r="I35" s="55"/>
      <c r="J35" s="55"/>
      <c r="K35" s="55"/>
      <c r="L35" s="55"/>
    </row>
    <row r="36" spans="1:12" ht="12.75">
      <c r="A36" s="55"/>
      <c r="B36" s="55"/>
      <c r="C36" s="55"/>
      <c r="D36" s="55"/>
      <c r="E36" s="55"/>
      <c r="F36" s="55"/>
      <c r="G36" s="55"/>
      <c r="H36" s="55"/>
      <c r="I36" s="55"/>
      <c r="J36" s="55"/>
      <c r="K36" s="55"/>
      <c r="L36" s="55"/>
    </row>
    <row r="37" spans="1:12" ht="12.75">
      <c r="A37" s="55"/>
      <c r="B37" s="55"/>
      <c r="C37" s="55"/>
      <c r="D37" s="55"/>
      <c r="E37" s="55"/>
      <c r="F37" s="55"/>
      <c r="G37" s="55"/>
      <c r="H37" s="55"/>
      <c r="I37" s="55"/>
      <c r="J37" s="55"/>
      <c r="K37" s="55"/>
      <c r="L37" s="55"/>
    </row>
    <row r="38" spans="1:12" ht="12.75">
      <c r="A38" s="55"/>
      <c r="B38" s="55"/>
      <c r="C38" s="55"/>
      <c r="D38" s="55"/>
      <c r="E38" s="55"/>
      <c r="F38" s="55"/>
      <c r="G38" s="55"/>
      <c r="H38" s="55"/>
      <c r="I38" s="55"/>
      <c r="J38" s="55"/>
      <c r="K38" s="55"/>
      <c r="L38" s="55"/>
    </row>
    <row r="39" spans="1:12" ht="12.75">
      <c r="A39" s="55"/>
      <c r="B39" s="55"/>
      <c r="C39" s="55"/>
      <c r="D39" s="55"/>
      <c r="E39" s="55"/>
      <c r="F39" s="55"/>
      <c r="G39" s="55"/>
      <c r="H39" s="55"/>
      <c r="I39" s="55"/>
      <c r="J39" s="55"/>
      <c r="K39" s="55"/>
      <c r="L39" s="55"/>
    </row>
    <row r="40" spans="1:12" ht="12.75" customHeight="1">
      <c r="A40" s="55"/>
      <c r="B40" s="69"/>
      <c r="C40" s="55"/>
      <c r="D40" s="55"/>
      <c r="E40" s="55"/>
      <c r="F40" s="55"/>
      <c r="G40" s="55"/>
      <c r="H40" s="55"/>
      <c r="I40" s="55"/>
      <c r="J40" s="55"/>
      <c r="K40" s="55"/>
      <c r="L40" s="55"/>
    </row>
    <row r="41" spans="1:12" ht="14.25">
      <c r="A41" s="55"/>
      <c r="B41" s="55"/>
      <c r="C41" s="70" t="s">
        <v>238</v>
      </c>
      <c r="D41" s="55"/>
      <c r="E41" s="55"/>
      <c r="F41" s="55"/>
      <c r="G41" s="55"/>
      <c r="H41" s="55"/>
      <c r="I41" s="55"/>
      <c r="J41" s="55"/>
      <c r="K41" s="55"/>
      <c r="L41" s="55"/>
    </row>
    <row r="42" spans="1:12" ht="14.25">
      <c r="A42" s="55"/>
      <c r="B42" s="55"/>
      <c r="C42" s="70" t="s">
        <v>239</v>
      </c>
      <c r="D42" s="55"/>
      <c r="E42" s="55"/>
      <c r="F42" s="55"/>
      <c r="G42" s="55"/>
      <c r="H42" s="55"/>
      <c r="I42" s="55"/>
      <c r="J42" s="55"/>
      <c r="K42" s="55"/>
      <c r="L42" s="55"/>
    </row>
    <row r="43" spans="1:12" ht="12.75">
      <c r="A43" s="55"/>
      <c r="B43" s="55"/>
      <c r="C43" s="55"/>
      <c r="D43" s="55"/>
      <c r="E43" s="55"/>
      <c r="F43" s="55"/>
      <c r="G43" s="55"/>
      <c r="H43" s="55"/>
      <c r="I43" s="55"/>
      <c r="J43" s="55"/>
      <c r="K43" s="55"/>
      <c r="L43" s="55"/>
    </row>
    <row r="44" spans="1:12" ht="12.75">
      <c r="A44" s="55"/>
      <c r="B44" s="55"/>
      <c r="C44" s="55"/>
      <c r="D44" s="55"/>
      <c r="E44" s="55"/>
      <c r="F44" s="55"/>
      <c r="G44" s="55"/>
      <c r="H44" s="55"/>
      <c r="I44" s="55"/>
      <c r="J44" s="55"/>
      <c r="K44" s="55"/>
      <c r="L44" s="55"/>
    </row>
    <row r="45" spans="1:12" ht="12.75">
      <c r="A45" s="55"/>
      <c r="B45" s="55"/>
      <c r="C45" s="55"/>
      <c r="D45" s="55"/>
      <c r="E45" s="55"/>
      <c r="F45" s="55"/>
      <c r="G45" s="55"/>
      <c r="H45" s="55"/>
      <c r="I45" s="55"/>
      <c r="J45" s="55"/>
      <c r="K45" s="55"/>
      <c r="L45" s="55"/>
    </row>
    <row r="46" spans="1:12" ht="12.75">
      <c r="A46" s="55"/>
      <c r="B46" s="55"/>
      <c r="C46" s="55"/>
      <c r="D46" s="55"/>
      <c r="E46" s="55"/>
      <c r="F46" s="55"/>
      <c r="G46" s="55"/>
      <c r="H46" s="55"/>
      <c r="I46" s="55"/>
      <c r="J46" s="55"/>
      <c r="K46" s="55"/>
      <c r="L46" s="55"/>
    </row>
    <row r="47" spans="1:12" ht="12.75">
      <c r="A47" s="55"/>
      <c r="B47" s="55"/>
      <c r="C47" s="55"/>
      <c r="D47" s="55"/>
      <c r="E47" s="55"/>
      <c r="F47" s="55"/>
      <c r="G47" s="55"/>
      <c r="H47" s="55"/>
      <c r="I47" s="55"/>
      <c r="J47" s="55"/>
      <c r="K47" s="55"/>
      <c r="L47" s="55"/>
    </row>
    <row r="48" spans="1:12" ht="12.75">
      <c r="A48" s="55"/>
      <c r="B48" s="55"/>
      <c r="C48" s="55"/>
      <c r="D48" s="55"/>
      <c r="E48" s="55"/>
      <c r="F48" s="55"/>
      <c r="G48" s="55"/>
      <c r="H48" s="55"/>
      <c r="I48" s="55"/>
      <c r="J48" s="55"/>
      <c r="K48" s="55"/>
      <c r="L48" s="55"/>
    </row>
    <row r="49" spans="1:12" ht="12.75">
      <c r="A49" s="55"/>
      <c r="B49" s="55"/>
      <c r="C49" s="55"/>
      <c r="D49" s="55"/>
      <c r="E49" s="55"/>
      <c r="F49" s="55"/>
      <c r="G49" s="55"/>
      <c r="H49" s="55"/>
      <c r="I49" s="55"/>
      <c r="J49" s="55"/>
      <c r="K49" s="55"/>
      <c r="L49" s="55"/>
    </row>
    <row r="50" spans="1:12" ht="12.75">
      <c r="A50" s="55"/>
      <c r="B50" s="55"/>
      <c r="C50" s="55"/>
      <c r="D50" s="55"/>
      <c r="E50" s="55"/>
      <c r="F50" s="55"/>
      <c r="G50" s="55"/>
      <c r="H50" s="55"/>
      <c r="I50" s="55"/>
      <c r="J50" s="55"/>
      <c r="K50" s="55"/>
      <c r="L50" s="55"/>
    </row>
    <row r="51" spans="1:12" ht="12.75">
      <c r="A51" s="55"/>
      <c r="B51" s="55"/>
      <c r="C51" s="55"/>
      <c r="D51" s="55"/>
      <c r="E51" s="55"/>
      <c r="F51" s="55"/>
      <c r="G51" s="55"/>
      <c r="H51" s="55"/>
      <c r="I51" s="55"/>
      <c r="J51" s="55"/>
      <c r="K51" s="55"/>
      <c r="L51" s="55"/>
    </row>
    <row r="52" spans="1:12" ht="12.75">
      <c r="A52" s="55"/>
      <c r="B52" s="55"/>
      <c r="C52" s="55"/>
      <c r="D52" s="55"/>
      <c r="E52" s="55"/>
      <c r="F52" s="55"/>
      <c r="G52" s="55"/>
      <c r="H52" s="55"/>
      <c r="I52" s="55"/>
      <c r="J52" s="55"/>
      <c r="K52" s="55"/>
      <c r="L52" s="55"/>
    </row>
    <row r="53" spans="1:12" ht="12.75">
      <c r="A53" s="55"/>
      <c r="B53" s="55"/>
      <c r="C53" s="55"/>
      <c r="D53" s="55"/>
      <c r="E53" s="55"/>
      <c r="F53" s="55"/>
      <c r="G53" s="55"/>
      <c r="H53" s="55"/>
      <c r="I53" s="55"/>
      <c r="J53" s="55"/>
      <c r="K53" s="55"/>
      <c r="L53" s="55"/>
    </row>
    <row r="54" spans="1:12" ht="12.75">
      <c r="A54" s="55"/>
      <c r="B54" s="55"/>
      <c r="C54" s="55"/>
      <c r="D54" s="55"/>
      <c r="E54" s="55"/>
      <c r="F54" s="55"/>
      <c r="G54" s="55"/>
      <c r="H54" s="55"/>
      <c r="I54" s="55"/>
      <c r="J54" s="55"/>
      <c r="K54" s="55"/>
      <c r="L54" s="55"/>
    </row>
    <row r="55" spans="1:12" ht="12.75">
      <c r="A55" s="809" t="s">
        <v>586</v>
      </c>
      <c r="B55" s="55"/>
      <c r="C55" s="55"/>
      <c r="D55" s="55"/>
      <c r="E55" s="55"/>
      <c r="F55" s="55"/>
      <c r="G55" s="55"/>
      <c r="H55" s="55"/>
      <c r="I55" s="55"/>
      <c r="J55" s="55"/>
      <c r="K55" s="55"/>
      <c r="L55" s="810" t="s">
        <v>587</v>
      </c>
    </row>
    <row r="56" spans="1:12" ht="12.75">
      <c r="A56" s="90" t="str">
        <f>Cover!$A$59</f>
        <v>      Our House Enterprises</v>
      </c>
      <c r="B56" s="55"/>
      <c r="C56" s="55"/>
      <c r="D56" s="55"/>
      <c r="E56" s="55"/>
      <c r="F56" s="55"/>
      <c r="G56" s="55"/>
      <c r="H56" s="55"/>
      <c r="I56" s="55"/>
      <c r="J56" s="55"/>
      <c r="K56" s="127" t="str">
        <f>Cover!$K$59</f>
        <v>(  )</v>
      </c>
      <c r="L56" s="44">
        <f ca="1">NOW()</f>
        <v>41214.83032094908</v>
      </c>
    </row>
    <row r="58" spans="7:12" ht="12.75">
      <c r="G58" s="53"/>
      <c r="L58" s="777"/>
    </row>
  </sheetData>
  <sheetProtection password="E1BE" sheet="1" objects="1" scenarios="1" selectLockedCells="1"/>
  <printOptions/>
  <pageMargins left="0.5" right="0.5" top="0.5" bottom="0.5" header="0" footer="0.5"/>
  <pageSetup fitToHeight="1" fitToWidth="1" horizontalDpi="300" verticalDpi="300" orientation="portrait" r:id="rId2"/>
  <headerFooter alignWithMargins="0">
    <oddFooter>&amp;C- 3 -</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F53"/>
  <sheetViews>
    <sheetView showGridLines="0" showZeros="0" zoomScalePageLayoutView="0" workbookViewId="0" topLeftCell="A1">
      <selection activeCell="D53" sqref="D53"/>
    </sheetView>
  </sheetViews>
  <sheetFormatPr defaultColWidth="9.140625" defaultRowHeight="12.75"/>
  <cols>
    <col min="1" max="1" width="3.00390625" style="73" customWidth="1"/>
    <col min="2" max="3" width="22.7109375" style="0" customWidth="1"/>
    <col min="4" max="4" width="3.00390625" style="73" customWidth="1"/>
    <col min="5" max="6" width="22.7109375" style="0" customWidth="1"/>
  </cols>
  <sheetData>
    <row r="1" spans="1:6" ht="20.25" customHeight="1">
      <c r="A1" s="208" t="s">
        <v>240</v>
      </c>
      <c r="B1" s="209"/>
      <c r="C1" s="90"/>
      <c r="D1" s="210"/>
      <c r="E1" s="90"/>
      <c r="F1" s="90"/>
    </row>
    <row r="2" spans="1:6" ht="14.25">
      <c r="A2" s="210"/>
      <c r="B2" s="211" t="s">
        <v>241</v>
      </c>
      <c r="C2" s="90"/>
      <c r="D2" s="210"/>
      <c r="E2" s="90"/>
      <c r="F2" s="90"/>
    </row>
    <row r="3" spans="1:6" ht="14.25">
      <c r="A3" s="210"/>
      <c r="B3" s="211" t="s">
        <v>242</v>
      </c>
      <c r="C3" s="90"/>
      <c r="D3" s="210"/>
      <c r="E3" s="90"/>
      <c r="F3" s="90"/>
    </row>
    <row r="4" spans="1:6" ht="14.25">
      <c r="A4" s="210"/>
      <c r="B4" s="211" t="s">
        <v>243</v>
      </c>
      <c r="C4" s="90"/>
      <c r="D4" s="210"/>
      <c r="E4" s="90"/>
      <c r="F4" s="90"/>
    </row>
    <row r="5" spans="1:6" ht="14.25">
      <c r="A5" s="210"/>
      <c r="B5" s="211" t="s">
        <v>244</v>
      </c>
      <c r="C5" s="90"/>
      <c r="D5" s="210"/>
      <c r="E5" s="90"/>
      <c r="F5" s="90"/>
    </row>
    <row r="6" spans="1:6" ht="4.5" customHeight="1">
      <c r="A6" s="210"/>
      <c r="B6" s="90"/>
      <c r="C6" s="90"/>
      <c r="D6" s="210"/>
      <c r="E6" s="90"/>
      <c r="F6" s="90"/>
    </row>
    <row r="7" spans="1:6" ht="19.5" customHeight="1">
      <c r="A7" s="212"/>
      <c r="B7" s="213" t="s">
        <v>245</v>
      </c>
      <c r="C7" s="214"/>
      <c r="D7" s="212"/>
      <c r="E7" s="215" t="s">
        <v>246</v>
      </c>
      <c r="F7" s="216"/>
    </row>
    <row r="8" spans="1:6" ht="4.5" customHeight="1">
      <c r="A8" s="217"/>
      <c r="B8" s="218"/>
      <c r="C8" s="219"/>
      <c r="D8" s="217"/>
      <c r="E8" s="218"/>
      <c r="F8" s="220"/>
    </row>
    <row r="9" spans="1:6" ht="15" customHeight="1">
      <c r="A9" s="217" t="s">
        <v>2</v>
      </c>
      <c r="B9" s="218"/>
      <c r="C9" s="221"/>
      <c r="D9" s="217" t="s">
        <v>2</v>
      </c>
      <c r="E9" s="218"/>
      <c r="F9" s="222"/>
    </row>
    <row r="10" spans="1:6" ht="15" customHeight="1">
      <c r="A10" s="217"/>
      <c r="B10" s="218"/>
      <c r="C10" s="221"/>
      <c r="D10" s="217"/>
      <c r="E10" s="218"/>
      <c r="F10" s="222"/>
    </row>
    <row r="11" spans="1:6" ht="15" customHeight="1">
      <c r="A11" s="217"/>
      <c r="B11" s="218"/>
      <c r="C11" s="221"/>
      <c r="D11" s="217"/>
      <c r="E11" s="218"/>
      <c r="F11" s="222"/>
    </row>
    <row r="12" spans="1:6" ht="15" customHeight="1">
      <c r="A12" s="217"/>
      <c r="B12" s="218"/>
      <c r="C12" s="221"/>
      <c r="D12" s="217"/>
      <c r="E12" s="218"/>
      <c r="F12" s="222"/>
    </row>
    <row r="13" spans="1:6" ht="15" customHeight="1">
      <c r="A13" s="217" t="s">
        <v>4</v>
      </c>
      <c r="B13" s="218"/>
      <c r="C13" s="221"/>
      <c r="D13" s="217" t="s">
        <v>4</v>
      </c>
      <c r="E13" s="218"/>
      <c r="F13" s="222"/>
    </row>
    <row r="14" spans="1:6" ht="15" customHeight="1">
      <c r="A14" s="217"/>
      <c r="B14" s="218"/>
      <c r="C14" s="221"/>
      <c r="D14" s="217"/>
      <c r="E14" s="218"/>
      <c r="F14" s="222"/>
    </row>
    <row r="15" spans="1:6" ht="15" customHeight="1">
      <c r="A15" s="217"/>
      <c r="B15" s="218"/>
      <c r="C15" s="221"/>
      <c r="D15" s="217"/>
      <c r="E15" s="218"/>
      <c r="F15" s="222"/>
    </row>
    <row r="16" spans="1:6" ht="15" customHeight="1">
      <c r="A16" s="217"/>
      <c r="B16" s="218"/>
      <c r="C16" s="221"/>
      <c r="D16" s="217"/>
      <c r="E16" s="218"/>
      <c r="F16" s="222"/>
    </row>
    <row r="17" spans="1:6" ht="15" customHeight="1">
      <c r="A17" s="217" t="s">
        <v>5</v>
      </c>
      <c r="B17" s="218"/>
      <c r="C17" s="221"/>
      <c r="D17" s="217" t="s">
        <v>5</v>
      </c>
      <c r="E17" s="218"/>
      <c r="F17" s="222"/>
    </row>
    <row r="18" spans="1:6" ht="15" customHeight="1">
      <c r="A18" s="217"/>
      <c r="B18" s="218"/>
      <c r="C18" s="221"/>
      <c r="D18" s="217"/>
      <c r="E18" s="218"/>
      <c r="F18" s="222"/>
    </row>
    <row r="19" spans="1:6" ht="15" customHeight="1">
      <c r="A19" s="217"/>
      <c r="B19" s="218"/>
      <c r="C19" s="221"/>
      <c r="D19" s="217"/>
      <c r="E19" s="218"/>
      <c r="F19" s="222"/>
    </row>
    <row r="20" spans="1:6" ht="15" customHeight="1">
      <c r="A20" s="217"/>
      <c r="B20" s="218"/>
      <c r="C20" s="221"/>
      <c r="D20" s="217"/>
      <c r="E20" s="218"/>
      <c r="F20" s="222"/>
    </row>
    <row r="21" spans="1:6" ht="15" customHeight="1">
      <c r="A21" s="217" t="s">
        <v>6</v>
      </c>
      <c r="B21" s="218"/>
      <c r="C21" s="221"/>
      <c r="D21" s="217" t="s">
        <v>6</v>
      </c>
      <c r="E21" s="218"/>
      <c r="F21" s="222"/>
    </row>
    <row r="22" spans="1:6" ht="15" customHeight="1">
      <c r="A22" s="217"/>
      <c r="B22" s="218"/>
      <c r="C22" s="221"/>
      <c r="D22" s="217"/>
      <c r="E22" s="218"/>
      <c r="F22" s="222"/>
    </row>
    <row r="23" spans="1:6" ht="15" customHeight="1">
      <c r="A23" s="217"/>
      <c r="B23" s="218"/>
      <c r="C23" s="221"/>
      <c r="D23" s="217"/>
      <c r="E23" s="218"/>
      <c r="F23" s="222"/>
    </row>
    <row r="24" spans="1:6" ht="15" customHeight="1">
      <c r="A24" s="217"/>
      <c r="B24" s="218"/>
      <c r="C24" s="221"/>
      <c r="D24" s="217"/>
      <c r="E24" s="218"/>
      <c r="F24" s="222"/>
    </row>
    <row r="25" spans="1:6" ht="15" customHeight="1">
      <c r="A25" s="217" t="s">
        <v>8</v>
      </c>
      <c r="B25" s="218"/>
      <c r="C25" s="221"/>
      <c r="D25" s="217" t="s">
        <v>8</v>
      </c>
      <c r="E25" s="218"/>
      <c r="F25" s="222"/>
    </row>
    <row r="26" spans="1:6" ht="15" customHeight="1">
      <c r="A26" s="217"/>
      <c r="B26" s="218"/>
      <c r="C26" s="221"/>
      <c r="D26" s="217"/>
      <c r="E26" s="218"/>
      <c r="F26" s="222"/>
    </row>
    <row r="27" spans="1:6" ht="15" customHeight="1">
      <c r="A27" s="217"/>
      <c r="B27" s="218"/>
      <c r="C27" s="221"/>
      <c r="D27" s="217"/>
      <c r="E27" s="218"/>
      <c r="F27" s="222"/>
    </row>
    <row r="28" spans="1:6" ht="15" customHeight="1">
      <c r="A28" s="217"/>
      <c r="B28" s="218"/>
      <c r="C28" s="221"/>
      <c r="D28" s="217"/>
      <c r="E28" s="218"/>
      <c r="F28" s="222"/>
    </row>
    <row r="29" spans="1:6" ht="15" customHeight="1">
      <c r="A29" s="217" t="s">
        <v>12</v>
      </c>
      <c r="B29" s="218"/>
      <c r="C29" s="221"/>
      <c r="D29" s="217" t="s">
        <v>12</v>
      </c>
      <c r="E29" s="218"/>
      <c r="F29" s="222"/>
    </row>
    <row r="30" spans="1:6" ht="15" customHeight="1">
      <c r="A30" s="217"/>
      <c r="B30" s="218"/>
      <c r="C30" s="221"/>
      <c r="D30" s="217"/>
      <c r="E30" s="218"/>
      <c r="F30" s="222"/>
    </row>
    <row r="31" spans="1:6" ht="15" customHeight="1">
      <c r="A31" s="217"/>
      <c r="B31" s="218"/>
      <c r="C31" s="221"/>
      <c r="D31" s="217"/>
      <c r="E31" s="218"/>
      <c r="F31" s="222"/>
    </row>
    <row r="32" spans="1:6" ht="15" customHeight="1">
      <c r="A32" s="217"/>
      <c r="B32" s="218"/>
      <c r="C32" s="221"/>
      <c r="D32" s="217"/>
      <c r="E32" s="218"/>
      <c r="F32" s="222"/>
    </row>
    <row r="33" spans="1:6" ht="15" customHeight="1">
      <c r="A33" s="217" t="s">
        <v>14</v>
      </c>
      <c r="B33" s="218"/>
      <c r="C33" s="221"/>
      <c r="D33" s="217" t="s">
        <v>14</v>
      </c>
      <c r="E33" s="218"/>
      <c r="F33" s="222"/>
    </row>
    <row r="34" spans="1:6" ht="15" customHeight="1">
      <c r="A34" s="217"/>
      <c r="B34" s="218"/>
      <c r="C34" s="221"/>
      <c r="D34" s="217"/>
      <c r="E34" s="218"/>
      <c r="F34" s="222"/>
    </row>
    <row r="35" spans="1:6" ht="15" customHeight="1">
      <c r="A35" s="217"/>
      <c r="B35" s="218"/>
      <c r="C35" s="221"/>
      <c r="D35" s="217"/>
      <c r="E35" s="218"/>
      <c r="F35" s="222"/>
    </row>
    <row r="36" spans="1:6" ht="15" customHeight="1">
      <c r="A36" s="217"/>
      <c r="B36" s="218"/>
      <c r="C36" s="221"/>
      <c r="D36" s="217"/>
      <c r="E36" s="218"/>
      <c r="F36" s="222"/>
    </row>
    <row r="37" spans="1:6" ht="15" customHeight="1">
      <c r="A37" s="217" t="s">
        <v>17</v>
      </c>
      <c r="B37" s="218"/>
      <c r="C37" s="221"/>
      <c r="D37" s="217" t="s">
        <v>17</v>
      </c>
      <c r="E37" s="218"/>
      <c r="F37" s="222"/>
    </row>
    <row r="38" spans="1:6" ht="15" customHeight="1">
      <c r="A38" s="217"/>
      <c r="B38" s="218"/>
      <c r="C38" s="221"/>
      <c r="D38" s="217"/>
      <c r="E38" s="218"/>
      <c r="F38" s="222"/>
    </row>
    <row r="39" spans="1:6" ht="15" customHeight="1">
      <c r="A39" s="217"/>
      <c r="B39" s="218"/>
      <c r="C39" s="221"/>
      <c r="D39" s="217"/>
      <c r="E39" s="218"/>
      <c r="F39" s="222"/>
    </row>
    <row r="40" spans="1:6" ht="15" customHeight="1">
      <c r="A40" s="217"/>
      <c r="B40" s="218"/>
      <c r="C40" s="221"/>
      <c r="D40" s="217"/>
      <c r="E40" s="218"/>
      <c r="F40" s="222"/>
    </row>
    <row r="41" spans="1:6" ht="15" customHeight="1">
      <c r="A41" s="217" t="s">
        <v>19</v>
      </c>
      <c r="B41" s="218"/>
      <c r="C41" s="221"/>
      <c r="D41" s="217" t="s">
        <v>19</v>
      </c>
      <c r="E41" s="218"/>
      <c r="F41" s="222"/>
    </row>
    <row r="42" spans="1:6" ht="15" customHeight="1">
      <c r="A42" s="217"/>
      <c r="B42" s="218"/>
      <c r="C42" s="221"/>
      <c r="D42" s="217"/>
      <c r="E42" s="218"/>
      <c r="F42" s="222"/>
    </row>
    <row r="43" spans="1:6" ht="15" customHeight="1">
      <c r="A43" s="217"/>
      <c r="B43" s="218"/>
      <c r="C43" s="221"/>
      <c r="D43" s="217"/>
      <c r="E43" s="218"/>
      <c r="F43" s="222"/>
    </row>
    <row r="44" spans="1:6" ht="15" customHeight="1">
      <c r="A44" s="217"/>
      <c r="B44" s="218"/>
      <c r="C44" s="221"/>
      <c r="D44" s="217"/>
      <c r="E44" s="218"/>
      <c r="F44" s="222"/>
    </row>
    <row r="45" spans="1:6" ht="15" customHeight="1">
      <c r="A45" s="217" t="s">
        <v>21</v>
      </c>
      <c r="B45" s="218"/>
      <c r="C45" s="221"/>
      <c r="D45" s="217" t="s">
        <v>21</v>
      </c>
      <c r="E45" s="218"/>
      <c r="F45" s="222"/>
    </row>
    <row r="46" spans="1:6" ht="15" customHeight="1">
      <c r="A46" s="217"/>
      <c r="B46" s="218"/>
      <c r="C46" s="221"/>
      <c r="D46" s="217"/>
      <c r="E46" s="218"/>
      <c r="F46" s="222"/>
    </row>
    <row r="47" spans="1:6" ht="15" customHeight="1">
      <c r="A47" s="217"/>
      <c r="B47" s="218"/>
      <c r="C47" s="221"/>
      <c r="D47" s="217"/>
      <c r="E47" s="218"/>
      <c r="F47" s="222"/>
    </row>
    <row r="48" spans="1:6" ht="15" customHeight="1">
      <c r="A48" s="217"/>
      <c r="B48" s="218"/>
      <c r="C48" s="221"/>
      <c r="D48" s="217"/>
      <c r="E48" s="218"/>
      <c r="F48" s="222"/>
    </row>
    <row r="49" spans="1:6" ht="3.75" customHeight="1">
      <c r="A49" s="223"/>
      <c r="B49" s="224"/>
      <c r="C49" s="225"/>
      <c r="D49" s="223"/>
      <c r="E49" s="224"/>
      <c r="F49" s="226"/>
    </row>
    <row r="50" spans="1:6" ht="12.75" customHeight="1">
      <c r="A50" s="809" t="s">
        <v>586</v>
      </c>
      <c r="B50" s="90"/>
      <c r="C50" s="90"/>
      <c r="D50" s="210"/>
      <c r="E50" s="90"/>
      <c r="F50" s="810" t="s">
        <v>587</v>
      </c>
    </row>
    <row r="51" spans="1:6" ht="12.75">
      <c r="A51" s="133" t="str">
        <f>Cover!$A$59</f>
        <v>      Our House Enterprises</v>
      </c>
      <c r="B51" s="90"/>
      <c r="C51" s="90"/>
      <c r="D51" s="210"/>
      <c r="E51" s="127" t="str">
        <f>Cover!$K$59</f>
        <v>(  )</v>
      </c>
      <c r="F51" s="44">
        <f ca="1">NOW()</f>
        <v>41214.83032094908</v>
      </c>
    </row>
    <row r="52" ht="12.75"/>
    <row r="53" ht="12.75">
      <c r="D53" s="227"/>
    </row>
  </sheetData>
  <sheetProtection password="E1BE" sheet="1" objects="1" scenarios="1" selectLockedCells="1"/>
  <printOptions/>
  <pageMargins left="0.5" right="0.5" top="0.5" bottom="0.5" header="0" footer="0.5"/>
  <pageSetup fitToHeight="1" fitToWidth="1" horizontalDpi="300" verticalDpi="300" orientation="portrait" r:id="rId2"/>
  <headerFooter alignWithMargins="0">
    <oddFooter>&amp;C - 4 -</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N57"/>
  <sheetViews>
    <sheetView showGridLines="0" showZeros="0" zoomScalePageLayoutView="0" workbookViewId="0" topLeftCell="A1">
      <selection activeCell="A1" sqref="A1"/>
    </sheetView>
  </sheetViews>
  <sheetFormatPr defaultColWidth="9.140625" defaultRowHeight="12.75"/>
  <cols>
    <col min="1" max="1" width="11.28125" style="0" customWidth="1"/>
    <col min="2" max="2" width="14.421875" style="0" customWidth="1"/>
    <col min="3" max="3" width="12.57421875" style="0" customWidth="1"/>
    <col min="4" max="4" width="7.7109375" style="0" customWidth="1"/>
    <col min="5" max="5" width="1.8515625" style="0" customWidth="1"/>
    <col min="6" max="6" width="9.8515625" style="0" customWidth="1"/>
    <col min="7" max="7" width="12.7109375" style="0" customWidth="1"/>
    <col min="8" max="8" width="2.7109375" style="235" customWidth="1"/>
    <col min="9" max="9" width="9.8515625" style="0" customWidth="1"/>
    <col min="10" max="10" width="12.7109375" style="0" customWidth="1"/>
    <col min="11" max="11" width="2.7109375" style="232" customWidth="1"/>
    <col min="12" max="12" width="4.140625" style="0" customWidth="1"/>
    <col min="13" max="13" width="4.140625" style="0" hidden="1" customWidth="1"/>
    <col min="14" max="14" width="9.7109375" style="0" hidden="1" customWidth="1"/>
    <col min="15" max="15" width="4.140625" style="0" hidden="1" customWidth="1"/>
    <col min="16" max="22" width="4.140625" style="0" customWidth="1"/>
  </cols>
  <sheetData>
    <row r="1" ht="12.75">
      <c r="A1" s="53"/>
    </row>
    <row r="8" spans="1:11" ht="15.75" customHeight="1">
      <c r="A8" s="254" t="s">
        <v>247</v>
      </c>
      <c r="B8" s="78"/>
      <c r="D8" s="189"/>
      <c r="F8" s="78"/>
      <c r="G8" s="78"/>
      <c r="H8" s="233"/>
      <c r="I8" s="78"/>
      <c r="J8" s="4"/>
      <c r="K8" s="231"/>
    </row>
    <row r="9" spans="1:11" ht="15.75" customHeight="1">
      <c r="A9" s="187"/>
      <c r="B9" s="280" t="str">
        <f>Cover!$A$17</f>
        <v>USE ARROW TO THE RIGHT TO SELECT</v>
      </c>
      <c r="C9" s="165"/>
      <c r="D9" s="189"/>
      <c r="F9" s="78"/>
      <c r="G9" s="78"/>
      <c r="H9" s="233"/>
      <c r="I9" s="78"/>
      <c r="J9" s="4"/>
      <c r="K9" s="231"/>
    </row>
    <row r="10" spans="1:11" ht="15.75" customHeight="1">
      <c r="A10" s="187"/>
      <c r="B10" s="78"/>
      <c r="C10" s="189"/>
      <c r="D10" s="189"/>
      <c r="F10" s="78" t="s">
        <v>248</v>
      </c>
      <c r="G10" s="78"/>
      <c r="H10" s="233"/>
      <c r="I10" s="78"/>
      <c r="J10" s="248" t="s">
        <v>249</v>
      </c>
      <c r="K10" s="231"/>
    </row>
    <row r="11" spans="1:11" ht="8.25" customHeight="1" thickBot="1">
      <c r="A11" s="187"/>
      <c r="B11" s="78"/>
      <c r="C11" s="189"/>
      <c r="D11" s="189"/>
      <c r="F11" s="78"/>
      <c r="G11" s="78"/>
      <c r="H11" s="233"/>
      <c r="I11" s="78"/>
      <c r="J11" s="228"/>
      <c r="K11" s="231"/>
    </row>
    <row r="12" spans="1:11" ht="15.75" customHeight="1">
      <c r="A12" s="197"/>
      <c r="B12" s="198"/>
      <c r="C12" s="199"/>
      <c r="D12" s="199"/>
      <c r="E12" s="199"/>
      <c r="F12" s="295" t="s">
        <v>250</v>
      </c>
      <c r="G12" s="246"/>
      <c r="H12" s="245"/>
      <c r="I12" s="295" t="s">
        <v>251</v>
      </c>
      <c r="J12" s="246"/>
      <c r="K12" s="262"/>
    </row>
    <row r="13" spans="1:11" ht="15.75" customHeight="1">
      <c r="A13" s="173"/>
      <c r="B13" s="174"/>
      <c r="C13" s="175"/>
      <c r="D13" s="175"/>
      <c r="E13" s="175"/>
      <c r="F13" s="229" t="s">
        <v>252</v>
      </c>
      <c r="G13" s="251" t="s">
        <v>253</v>
      </c>
      <c r="H13" s="252"/>
      <c r="I13" s="229" t="s">
        <v>252</v>
      </c>
      <c r="J13" s="250" t="s">
        <v>254</v>
      </c>
      <c r="K13" s="263"/>
    </row>
    <row r="14" spans="1:11" ht="15.75" customHeight="1">
      <c r="A14" s="176" t="s">
        <v>255</v>
      </c>
      <c r="B14" s="177"/>
      <c r="C14" s="178"/>
      <c r="D14" s="178"/>
      <c r="E14" s="178"/>
      <c r="F14" s="230"/>
      <c r="G14" s="178"/>
      <c r="H14" s="234"/>
      <c r="I14" s="230"/>
      <c r="J14" s="143"/>
      <c r="K14" s="257"/>
    </row>
    <row r="15" spans="1:11" ht="15.75" customHeight="1">
      <c r="A15" s="179" t="s">
        <v>256</v>
      </c>
      <c r="B15" s="180"/>
      <c r="C15" s="77"/>
      <c r="D15" s="77"/>
      <c r="E15" s="77"/>
      <c r="F15" s="674"/>
      <c r="G15" s="281"/>
      <c r="H15" s="236"/>
      <c r="I15" s="674"/>
      <c r="J15" s="281"/>
      <c r="K15" s="259"/>
    </row>
    <row r="16" spans="1:11" ht="15.75" customHeight="1">
      <c r="A16" s="181" t="s">
        <v>257</v>
      </c>
      <c r="B16" s="182"/>
      <c r="C16" s="78"/>
      <c r="D16" s="78"/>
      <c r="E16" s="78"/>
      <c r="F16" s="683"/>
      <c r="G16" s="282"/>
      <c r="H16" s="237"/>
      <c r="I16" s="683"/>
      <c r="J16" s="282"/>
      <c r="K16" s="264"/>
    </row>
    <row r="17" spans="1:11" ht="15.75" customHeight="1">
      <c r="A17" s="196" t="s">
        <v>258</v>
      </c>
      <c r="B17" s="166"/>
      <c r="C17" s="76"/>
      <c r="D17" s="76"/>
      <c r="E17" s="76"/>
      <c r="F17" s="675"/>
      <c r="G17" s="283"/>
      <c r="H17" s="238"/>
      <c r="I17" s="675"/>
      <c r="J17" s="283"/>
      <c r="K17" s="258"/>
    </row>
    <row r="18" spans="1:11" ht="15.75" customHeight="1">
      <c r="A18" s="171" t="s">
        <v>259</v>
      </c>
      <c r="B18" s="167"/>
      <c r="C18" s="79"/>
      <c r="D18" s="79"/>
      <c r="E18" s="79"/>
      <c r="F18" s="684"/>
      <c r="G18" s="284"/>
      <c r="H18" s="239"/>
      <c r="I18" s="684"/>
      <c r="J18" s="284"/>
      <c r="K18" s="265"/>
    </row>
    <row r="19" spans="1:11" ht="15.75" customHeight="1">
      <c r="A19" s="196" t="s">
        <v>260</v>
      </c>
      <c r="B19" s="166"/>
      <c r="C19" s="76"/>
      <c r="D19" s="76"/>
      <c r="E19" s="76"/>
      <c r="F19" s="675"/>
      <c r="G19" s="283"/>
      <c r="H19" s="238"/>
      <c r="I19" s="675"/>
      <c r="J19" s="283"/>
      <c r="K19" s="258"/>
    </row>
    <row r="20" spans="1:11" ht="15.75" customHeight="1">
      <c r="A20" s="171" t="s">
        <v>261</v>
      </c>
      <c r="B20" s="167"/>
      <c r="C20" s="79"/>
      <c r="D20" s="79"/>
      <c r="E20" s="79"/>
      <c r="F20" s="684"/>
      <c r="G20" s="284"/>
      <c r="H20" s="239"/>
      <c r="I20" s="684"/>
      <c r="J20" s="284"/>
      <c r="K20" s="265"/>
    </row>
    <row r="21" spans="1:11" ht="15.75" customHeight="1">
      <c r="A21" s="196" t="s">
        <v>262</v>
      </c>
      <c r="B21" s="166"/>
      <c r="C21" s="76"/>
      <c r="D21" s="76"/>
      <c r="E21" s="76"/>
      <c r="F21" s="675"/>
      <c r="G21" s="283"/>
      <c r="H21" s="289"/>
      <c r="I21" s="675"/>
      <c r="J21" s="283"/>
      <c r="K21" s="258"/>
    </row>
    <row r="22" spans="1:14" ht="15.75" customHeight="1">
      <c r="A22" s="183" t="s">
        <v>263</v>
      </c>
      <c r="B22" s="184"/>
      <c r="C22" s="77"/>
      <c r="D22" s="77" t="s">
        <v>264</v>
      </c>
      <c r="E22" s="77"/>
      <c r="F22" s="685" t="s">
        <v>265</v>
      </c>
      <c r="G22" s="285">
        <f>G15+G17+G19+G21</f>
        <v>0</v>
      </c>
      <c r="H22" s="268" t="s">
        <v>266</v>
      </c>
      <c r="I22" s="693" t="str">
        <f>F22</f>
        <v>XXXXXXXX</v>
      </c>
      <c r="J22" s="285">
        <f>J15+J17+J19+J21</f>
        <v>0</v>
      </c>
      <c r="K22" s="269" t="s">
        <v>267</v>
      </c>
      <c r="N22" s="609">
        <f>J22-G22</f>
        <v>0</v>
      </c>
    </row>
    <row r="23" spans="1:11" ht="15.75" customHeight="1">
      <c r="A23" s="176" t="s">
        <v>268</v>
      </c>
      <c r="B23" s="177"/>
      <c r="C23" s="178"/>
      <c r="D23" s="192"/>
      <c r="E23" s="178"/>
      <c r="F23" s="686"/>
      <c r="G23" s="178"/>
      <c r="H23" s="240"/>
      <c r="I23" s="694"/>
      <c r="J23" s="143"/>
      <c r="K23" s="260"/>
    </row>
    <row r="24" spans="1:11" ht="15.75" customHeight="1">
      <c r="A24" s="171" t="s">
        <v>269</v>
      </c>
      <c r="B24" s="167"/>
      <c r="C24" s="79"/>
      <c r="D24" s="79"/>
      <c r="E24" s="79"/>
      <c r="F24" s="687"/>
      <c r="G24" s="671"/>
      <c r="H24" s="672"/>
      <c r="I24" s="695"/>
      <c r="J24" s="671"/>
      <c r="K24" s="673"/>
    </row>
    <row r="25" spans="1:11" ht="15.75" customHeight="1">
      <c r="A25" s="196" t="s">
        <v>270</v>
      </c>
      <c r="B25" s="166"/>
      <c r="C25" s="76"/>
      <c r="D25" s="76"/>
      <c r="E25" s="76"/>
      <c r="F25" s="675"/>
      <c r="G25" s="283"/>
      <c r="H25" s="238"/>
      <c r="I25" s="696"/>
      <c r="J25" s="283"/>
      <c r="K25" s="258"/>
    </row>
    <row r="26" spans="1:11" ht="15.75" customHeight="1">
      <c r="A26" s="170" t="s">
        <v>271</v>
      </c>
      <c r="B26" s="166"/>
      <c r="C26" s="76"/>
      <c r="D26" s="76"/>
      <c r="E26" s="76"/>
      <c r="F26" s="675"/>
      <c r="G26" s="281"/>
      <c r="H26" s="238"/>
      <c r="I26" s="696"/>
      <c r="J26" s="281"/>
      <c r="K26" s="258"/>
    </row>
    <row r="27" spans="1:11" ht="15.75" customHeight="1">
      <c r="A27" s="270" t="s">
        <v>272</v>
      </c>
      <c r="B27" s="271"/>
      <c r="C27" s="17"/>
      <c r="D27" s="17"/>
      <c r="E27" s="17"/>
      <c r="F27" s="685" t="str">
        <f>F22</f>
        <v>XXXXXXXX</v>
      </c>
      <c r="G27" s="285">
        <f>G25+G26</f>
        <v>0</v>
      </c>
      <c r="H27" s="268" t="s">
        <v>273</v>
      </c>
      <c r="I27" s="693" t="str">
        <f>F22</f>
        <v>XXXXXXXX</v>
      </c>
      <c r="J27" s="285">
        <f>J25+J26</f>
        <v>0</v>
      </c>
      <c r="K27" s="269" t="s">
        <v>274</v>
      </c>
    </row>
    <row r="28" spans="1:11" ht="15.75" customHeight="1">
      <c r="A28" s="176" t="s">
        <v>275</v>
      </c>
      <c r="B28" s="177"/>
      <c r="C28" s="178"/>
      <c r="D28" s="178"/>
      <c r="E28" s="178"/>
      <c r="F28" s="686"/>
      <c r="G28" s="193"/>
      <c r="H28" s="241"/>
      <c r="I28" s="697"/>
      <c r="J28" s="249"/>
      <c r="K28" s="260"/>
    </row>
    <row r="29" spans="1:11" ht="15.75" customHeight="1">
      <c r="A29" s="181" t="s">
        <v>276</v>
      </c>
      <c r="B29" s="185"/>
      <c r="C29" s="50"/>
      <c r="D29" s="50"/>
      <c r="E29" s="50"/>
      <c r="F29" s="688"/>
      <c r="G29" s="286"/>
      <c r="H29" s="242"/>
      <c r="I29" s="698"/>
      <c r="J29" s="286"/>
      <c r="K29" s="266"/>
    </row>
    <row r="30" spans="1:11" ht="15.75" customHeight="1">
      <c r="A30" s="196" t="s">
        <v>277</v>
      </c>
      <c r="B30" s="168"/>
      <c r="C30" s="169"/>
      <c r="D30" s="169"/>
      <c r="E30" s="169"/>
      <c r="F30" s="689"/>
      <c r="G30" s="283"/>
      <c r="H30" s="243"/>
      <c r="I30" s="699"/>
      <c r="J30" s="283"/>
      <c r="K30" s="267"/>
    </row>
    <row r="31" spans="1:11" ht="15.75" customHeight="1">
      <c r="A31" s="181" t="s">
        <v>278</v>
      </c>
      <c r="F31" s="690"/>
      <c r="G31" s="282"/>
      <c r="H31" s="244"/>
      <c r="I31" s="700"/>
      <c r="J31" s="282"/>
      <c r="K31" s="264"/>
    </row>
    <row r="32" spans="1:11" ht="15.75" customHeight="1">
      <c r="A32" s="196" t="s">
        <v>279</v>
      </c>
      <c r="B32" s="83"/>
      <c r="C32" s="83"/>
      <c r="D32" s="83"/>
      <c r="E32" s="83"/>
      <c r="F32" s="691"/>
      <c r="G32" s="283"/>
      <c r="H32" s="238"/>
      <c r="I32" s="701"/>
      <c r="J32" s="283"/>
      <c r="K32" s="258"/>
    </row>
    <row r="33" spans="1:11" ht="15.75" customHeight="1">
      <c r="A33" s="186" t="s">
        <v>280</v>
      </c>
      <c r="F33" s="690"/>
      <c r="G33" s="282"/>
      <c r="H33" s="244"/>
      <c r="I33" s="700"/>
      <c r="J33" s="282"/>
      <c r="K33" s="264"/>
    </row>
    <row r="34" spans="1:11" ht="15.75" customHeight="1">
      <c r="A34" s="196" t="s">
        <v>281</v>
      </c>
      <c r="B34" s="83"/>
      <c r="C34" s="83"/>
      <c r="D34" s="83"/>
      <c r="E34" s="83"/>
      <c r="F34" s="691"/>
      <c r="G34" s="283"/>
      <c r="H34" s="238"/>
      <c r="I34" s="701"/>
      <c r="J34" s="283"/>
      <c r="K34" s="258"/>
    </row>
    <row r="35" spans="1:11" ht="15.75" customHeight="1">
      <c r="A35" s="186" t="s">
        <v>282</v>
      </c>
      <c r="F35" s="690"/>
      <c r="G35" s="627">
        <f>G30+G32+G34</f>
        <v>0</v>
      </c>
      <c r="H35" s="244" t="s">
        <v>283</v>
      </c>
      <c r="I35" s="700"/>
      <c r="J35" s="627">
        <f>J30+J32+J34</f>
        <v>0</v>
      </c>
      <c r="K35" s="264" t="s">
        <v>284</v>
      </c>
    </row>
    <row r="36" spans="1:11" ht="15.75" customHeight="1">
      <c r="A36" s="272" t="s">
        <v>285</v>
      </c>
      <c r="B36" s="224"/>
      <c r="C36" s="224"/>
      <c r="D36" s="224"/>
      <c r="E36" s="224"/>
      <c r="F36" s="692"/>
      <c r="G36" s="287"/>
      <c r="H36" s="273"/>
      <c r="I36" s="702"/>
      <c r="J36" s="287"/>
      <c r="K36" s="274"/>
    </row>
    <row r="37" spans="1:11" ht="23.25" customHeight="1" thickBot="1">
      <c r="A37" s="275" t="s">
        <v>286</v>
      </c>
      <c r="B37" s="276"/>
      <c r="C37" s="276"/>
      <c r="D37" s="276" t="s">
        <v>287</v>
      </c>
      <c r="E37" s="276"/>
      <c r="F37" s="277" t="str">
        <f>F22</f>
        <v>XXXXXXXX</v>
      </c>
      <c r="G37" s="288">
        <f>G27+G35</f>
        <v>0</v>
      </c>
      <c r="H37" s="278" t="s">
        <v>288</v>
      </c>
      <c r="I37" s="703" t="str">
        <f>F22</f>
        <v>XXXXXXXX</v>
      </c>
      <c r="J37" s="288">
        <f>J27+J35</f>
        <v>0</v>
      </c>
      <c r="K37" s="279" t="s">
        <v>289</v>
      </c>
    </row>
    <row r="38" spans="1:11" ht="5.25" customHeight="1">
      <c r="A38" s="247"/>
      <c r="B38" s="82"/>
      <c r="C38" s="82"/>
      <c r="D38" s="82"/>
      <c r="E38" s="82"/>
      <c r="F38" s="82"/>
      <c r="G38" s="82"/>
      <c r="H38" s="237"/>
      <c r="I38" s="536"/>
      <c r="J38" s="82"/>
      <c r="K38" s="237"/>
    </row>
    <row r="39" ht="8.25" customHeight="1">
      <c r="I39" s="294"/>
    </row>
    <row r="40" spans="1:10" ht="20.25">
      <c r="A40" s="253" t="s">
        <v>290</v>
      </c>
      <c r="I40" s="294"/>
      <c r="J40" s="248" t="s">
        <v>283</v>
      </c>
    </row>
    <row r="41" spans="2:9" ht="15">
      <c r="B41" s="280" t="str">
        <f>Cover!$A$17</f>
        <v>USE ARROW TO THE RIGHT TO SELECT</v>
      </c>
      <c r="I41" s="294"/>
    </row>
    <row r="42" spans="2:11" ht="17.25" customHeight="1" thickBot="1">
      <c r="B42" s="165"/>
      <c r="F42" s="78"/>
      <c r="G42" s="301" t="s">
        <v>291</v>
      </c>
      <c r="H42" s="301"/>
      <c r="I42" s="676"/>
      <c r="J42" s="301"/>
      <c r="K42" s="301"/>
    </row>
    <row r="43" spans="1:11" ht="15.75" customHeight="1">
      <c r="A43" s="194"/>
      <c r="B43" s="195"/>
      <c r="C43" s="195"/>
      <c r="D43" s="195"/>
      <c r="E43" s="195"/>
      <c r="F43" s="195"/>
      <c r="G43" s="296" t="s">
        <v>292</v>
      </c>
      <c r="H43" s="255"/>
      <c r="I43" s="677"/>
      <c r="J43" s="296" t="s">
        <v>293</v>
      </c>
      <c r="K43" s="256"/>
    </row>
    <row r="44" spans="1:11" ht="15.75" customHeight="1">
      <c r="A44" s="142" t="s">
        <v>294</v>
      </c>
      <c r="B44" s="143"/>
      <c r="C44" s="143"/>
      <c r="D44" s="143"/>
      <c r="E44" s="143"/>
      <c r="F44" s="143"/>
      <c r="G44" s="143"/>
      <c r="H44" s="234"/>
      <c r="I44" s="678"/>
      <c r="J44" s="143"/>
      <c r="K44" s="257"/>
    </row>
    <row r="45" spans="1:11" ht="15.75" customHeight="1">
      <c r="A45" s="97" t="s">
        <v>295</v>
      </c>
      <c r="B45" s="83"/>
      <c r="C45" s="83"/>
      <c r="D45" s="83"/>
      <c r="E45" s="83"/>
      <c r="F45" s="83"/>
      <c r="G45" s="281"/>
      <c r="H45" s="238" t="s">
        <v>296</v>
      </c>
      <c r="I45" s="679"/>
      <c r="J45" s="281"/>
      <c r="K45" s="258" t="s">
        <v>249</v>
      </c>
    </row>
    <row r="46" spans="1:11" ht="15.75" customHeight="1">
      <c r="A46" s="98" t="s">
        <v>297</v>
      </c>
      <c r="B46" s="88"/>
      <c r="C46" s="88"/>
      <c r="D46" s="88"/>
      <c r="E46" s="88"/>
      <c r="F46" s="88"/>
      <c r="G46" s="281"/>
      <c r="H46" s="236" t="s">
        <v>298</v>
      </c>
      <c r="I46" s="680"/>
      <c r="J46" s="281"/>
      <c r="K46" s="259" t="s">
        <v>299</v>
      </c>
    </row>
    <row r="47" spans="1:11" ht="18" customHeight="1">
      <c r="A47" s="134" t="s">
        <v>300</v>
      </c>
      <c r="B47" s="88"/>
      <c r="C47" s="88"/>
      <c r="D47" s="88" t="s">
        <v>301</v>
      </c>
      <c r="E47" s="88"/>
      <c r="F47" s="88"/>
      <c r="G47" s="292">
        <f>G45+G46</f>
        <v>0</v>
      </c>
      <c r="H47" s="268" t="s">
        <v>302</v>
      </c>
      <c r="I47" s="681"/>
      <c r="J47" s="292">
        <f>J45+J46</f>
        <v>0</v>
      </c>
      <c r="K47" s="259" t="s">
        <v>303</v>
      </c>
    </row>
    <row r="48" spans="1:11" ht="15.75" customHeight="1">
      <c r="A48" s="142" t="s">
        <v>304</v>
      </c>
      <c r="B48" s="143"/>
      <c r="C48" s="143"/>
      <c r="D48" s="143"/>
      <c r="E48" s="143"/>
      <c r="F48" s="143"/>
      <c r="G48" s="143"/>
      <c r="H48" s="241"/>
      <c r="I48" s="678"/>
      <c r="J48" s="143"/>
      <c r="K48" s="260"/>
    </row>
    <row r="49" spans="1:11" ht="15.75" customHeight="1">
      <c r="A49" s="97" t="s">
        <v>305</v>
      </c>
      <c r="B49" s="83"/>
      <c r="C49" s="83"/>
      <c r="D49" s="83"/>
      <c r="E49" s="83"/>
      <c r="F49" s="83"/>
      <c r="G49" s="281"/>
      <c r="H49" s="238" t="s">
        <v>222</v>
      </c>
      <c r="I49" s="679"/>
      <c r="J49" s="281"/>
      <c r="K49" s="258" t="s">
        <v>306</v>
      </c>
    </row>
    <row r="50" spans="1:11" ht="15.75" customHeight="1">
      <c r="A50" s="98" t="s">
        <v>307</v>
      </c>
      <c r="B50" s="88"/>
      <c r="C50" s="88"/>
      <c r="D50" s="88"/>
      <c r="E50" s="88"/>
      <c r="F50" s="88"/>
      <c r="G50" s="281"/>
      <c r="H50" s="236" t="s">
        <v>308</v>
      </c>
      <c r="I50" s="680"/>
      <c r="J50" s="281"/>
      <c r="K50" s="259" t="s">
        <v>309</v>
      </c>
    </row>
    <row r="51" spans="1:11" ht="18" customHeight="1" thickBot="1">
      <c r="A51" s="190" t="s">
        <v>310</v>
      </c>
      <c r="B51" s="84"/>
      <c r="C51" s="84"/>
      <c r="D51" s="84" t="s">
        <v>311</v>
      </c>
      <c r="E51" s="84"/>
      <c r="F51" s="290"/>
      <c r="G51" s="293">
        <f>G49+G50</f>
        <v>0</v>
      </c>
      <c r="H51" s="291" t="s">
        <v>312</v>
      </c>
      <c r="I51" s="682"/>
      <c r="J51" s="293">
        <f>J49+J50</f>
        <v>0</v>
      </c>
      <c r="K51" s="261" t="s">
        <v>313</v>
      </c>
    </row>
    <row r="52" spans="1:11" ht="8.25" customHeight="1">
      <c r="A52" s="105"/>
      <c r="B52" s="82"/>
      <c r="C52" s="82"/>
      <c r="D52" s="82"/>
      <c r="E52" s="82"/>
      <c r="F52" s="297"/>
      <c r="G52" s="298"/>
      <c r="H52" s="299"/>
      <c r="I52" s="300"/>
      <c r="J52" s="298"/>
      <c r="K52" s="237"/>
    </row>
    <row r="53" ht="12.75">
      <c r="A53" t="s">
        <v>314</v>
      </c>
    </row>
    <row r="54" spans="1:11" ht="12.75" customHeight="1">
      <c r="A54" s="809" t="s">
        <v>586</v>
      </c>
      <c r="K54" s="810" t="s">
        <v>587</v>
      </c>
    </row>
    <row r="55" spans="1:10" ht="12.75">
      <c r="A55" s="90" t="str">
        <f>Cover!$A$59</f>
        <v>      Our House Enterprises</v>
      </c>
      <c r="I55" s="127" t="str">
        <f>Cover!$K$59</f>
        <v>(  )</v>
      </c>
      <c r="J55" s="44">
        <f ca="1">NOW()</f>
        <v>41214.83032094908</v>
      </c>
    </row>
    <row r="56" ht="12.75"/>
    <row r="57" ht="12.75">
      <c r="J57" s="777"/>
    </row>
  </sheetData>
  <sheetProtection password="E1BE" sheet="1" objects="1" scenarios="1"/>
  <dataValidations count="1">
    <dataValidation type="whole" allowBlank="1" showInputMessage="1" showErrorMessage="1" error="Whole Numbers Only!&#10;NO DECIMALS!" sqref="J25:J26 J21 G19 G21 J15 J17 J19 G17 J34 G25:G26 G30 J30 G32 J32 G34 G15 G45:G46 J45:J46 G49:G50 J49:J50">
      <formula1>0</formula1>
      <formula2>999999999</formula2>
    </dataValidation>
  </dataValidations>
  <printOptions/>
  <pageMargins left="0.5" right="0.5" top="0.5" bottom="0.5" header="0" footer="0.5"/>
  <pageSetup fitToHeight="1" fitToWidth="1" horizontalDpi="300" verticalDpi="300" orientation="portrait" scale="99" r:id="rId2"/>
  <drawing r:id="rId1"/>
</worksheet>
</file>

<file path=xl/worksheets/sheet8.xml><?xml version="1.0" encoding="utf-8"?>
<worksheet xmlns="http://schemas.openxmlformats.org/spreadsheetml/2006/main" xmlns:r="http://schemas.openxmlformats.org/officeDocument/2006/relationships">
  <dimension ref="A9:BM79"/>
  <sheetViews>
    <sheetView showGridLines="0" showZeros="0" zoomScalePageLayoutView="0" workbookViewId="0" topLeftCell="A1">
      <pane xSplit="6" ySplit="11" topLeftCell="G12" activePane="bottomRight" state="frozen"/>
      <selection pane="topLeft" activeCell="A1" sqref="A1"/>
      <selection pane="topRight" activeCell="G1" sqref="G1"/>
      <selection pane="bottomLeft" activeCell="A4" sqref="A4"/>
      <selection pane="bottomRight" activeCell="G12" sqref="G12"/>
    </sheetView>
  </sheetViews>
  <sheetFormatPr defaultColWidth="9.140625" defaultRowHeight="12.75"/>
  <cols>
    <col min="1" max="1" width="2.421875" style="0" customWidth="1"/>
    <col min="2" max="2" width="2.28125" style="0" customWidth="1"/>
    <col min="3" max="5" width="13.00390625" style="305" customWidth="1"/>
    <col min="6" max="6" width="5.28125" style="385" customWidth="1"/>
    <col min="7" max="12" width="15.7109375" style="0" customWidth="1"/>
    <col min="13" max="23" width="12.421875" style="0" hidden="1" customWidth="1"/>
    <col min="24" max="24" width="9.140625" style="0" hidden="1" customWidth="1"/>
    <col min="25" max="25" width="10.57421875" style="0" hidden="1" customWidth="1"/>
    <col min="26" max="26" width="12.7109375" style="0" hidden="1" customWidth="1"/>
    <col min="27" max="27" width="11.28125" style="0" hidden="1" customWidth="1"/>
    <col min="28" max="28" width="9.140625" style="0" hidden="1" customWidth="1"/>
    <col min="30" max="30" width="19.421875" style="0" customWidth="1"/>
    <col min="33" max="33" width="11.28125" style="0" customWidth="1"/>
  </cols>
  <sheetData>
    <row r="1" ht="12.75"/>
    <row r="2" ht="12.75"/>
    <row r="3" ht="12.75"/>
    <row r="4" ht="12.75"/>
    <row r="5" ht="12.75"/>
    <row r="6" ht="12.75"/>
    <row r="7" ht="12.75"/>
    <row r="8" ht="12.75"/>
    <row r="9" spans="1:12" ht="15.75" customHeight="1">
      <c r="A9" s="387" t="s">
        <v>315</v>
      </c>
      <c r="C9" s="388"/>
      <c r="I9" s="303" t="str">
        <f>Cover!A17</f>
        <v>USE ARROW TO THE RIGHT TO SELECT</v>
      </c>
      <c r="L9" s="303" t="str">
        <f>Cover!A17</f>
        <v>USE ARROW TO THE RIGHT TO SELECT</v>
      </c>
    </row>
    <row r="10" spans="3:12" ht="13.5" thickBot="1">
      <c r="C10" s="388" t="s">
        <v>291</v>
      </c>
      <c r="I10" s="73" t="s">
        <v>283</v>
      </c>
      <c r="L10" s="73" t="s">
        <v>283</v>
      </c>
    </row>
    <row r="11" spans="3:12" ht="15.75" customHeight="1" thickBot="1">
      <c r="C11" s="401" t="s">
        <v>316</v>
      </c>
      <c r="D11" s="402"/>
      <c r="E11" s="403"/>
      <c r="F11" s="394"/>
      <c r="G11" s="704"/>
      <c r="H11" s="396">
        <f>G11+1</f>
        <v>1</v>
      </c>
      <c r="I11" s="397">
        <f>G11+2</f>
        <v>2</v>
      </c>
      <c r="J11" s="395">
        <f>G11+3</f>
        <v>3</v>
      </c>
      <c r="K11" s="396">
        <f>G11+4</f>
        <v>4</v>
      </c>
      <c r="L11" s="397">
        <f>G11+5</f>
        <v>5</v>
      </c>
    </row>
    <row r="12" spans="3:12" ht="13.5" customHeight="1">
      <c r="C12" s="404" t="s">
        <v>317</v>
      </c>
      <c r="D12" s="405"/>
      <c r="E12" s="156"/>
      <c r="F12" s="406"/>
      <c r="G12" s="705"/>
      <c r="H12" s="705"/>
      <c r="I12" s="706"/>
      <c r="J12" s="705"/>
      <c r="K12" s="705"/>
      <c r="L12" s="706"/>
    </row>
    <row r="13" spans="3:12" ht="13.5" customHeight="1">
      <c r="C13" s="390" t="s">
        <v>318</v>
      </c>
      <c r="D13" s="391"/>
      <c r="E13" s="392"/>
      <c r="F13" s="393"/>
      <c r="G13" s="415"/>
      <c r="H13" s="415"/>
      <c r="I13" s="417"/>
      <c r="J13" s="415"/>
      <c r="K13" s="415"/>
      <c r="L13" s="417"/>
    </row>
    <row r="14" spans="3:12" ht="13.5" customHeight="1">
      <c r="C14" s="407" t="s">
        <v>317</v>
      </c>
      <c r="D14" s="408"/>
      <c r="E14" s="409"/>
      <c r="F14" s="410"/>
      <c r="G14" s="707"/>
      <c r="H14" s="707"/>
      <c r="I14" s="708"/>
      <c r="J14" s="707"/>
      <c r="K14" s="707"/>
      <c r="L14" s="708"/>
    </row>
    <row r="15" spans="3:12" ht="13.5" customHeight="1">
      <c r="C15" s="390" t="s">
        <v>318</v>
      </c>
      <c r="D15" s="391"/>
      <c r="E15" s="392"/>
      <c r="F15" s="393"/>
      <c r="G15" s="415"/>
      <c r="H15" s="415"/>
      <c r="I15" s="417"/>
      <c r="J15" s="415"/>
      <c r="K15" s="415"/>
      <c r="L15" s="417"/>
    </row>
    <row r="16" spans="3:12" ht="13.5" customHeight="1">
      <c r="C16" s="407" t="s">
        <v>317</v>
      </c>
      <c r="D16" s="408"/>
      <c r="E16" s="409"/>
      <c r="F16" s="410"/>
      <c r="G16" s="707"/>
      <c r="H16" s="707"/>
      <c r="I16" s="708"/>
      <c r="J16" s="707"/>
      <c r="K16" s="707"/>
      <c r="L16" s="708"/>
    </row>
    <row r="17" spans="3:14" ht="13.5" customHeight="1">
      <c r="C17" s="390" t="s">
        <v>318</v>
      </c>
      <c r="D17" s="391"/>
      <c r="E17" s="392"/>
      <c r="F17" s="393"/>
      <c r="G17" s="415"/>
      <c r="H17" s="415"/>
      <c r="I17" s="417"/>
      <c r="J17" s="415"/>
      <c r="K17" s="415"/>
      <c r="L17" s="417"/>
      <c r="N17" t="s">
        <v>30</v>
      </c>
    </row>
    <row r="18" spans="3:14" ht="13.5" customHeight="1" thickBot="1">
      <c r="C18" s="407" t="s">
        <v>317</v>
      </c>
      <c r="D18" s="408"/>
      <c r="E18" s="409"/>
      <c r="F18" s="410"/>
      <c r="G18" s="707"/>
      <c r="H18" s="707"/>
      <c r="I18" s="708"/>
      <c r="J18" s="707"/>
      <c r="K18" s="707"/>
      <c r="L18" s="708"/>
      <c r="N18" s="614" t="s">
        <v>319</v>
      </c>
    </row>
    <row r="19" spans="3:12" ht="13.5" customHeight="1">
      <c r="C19" s="390" t="s">
        <v>318</v>
      </c>
      <c r="D19" s="391"/>
      <c r="E19" s="392"/>
      <c r="F19" s="393"/>
      <c r="G19" s="415"/>
      <c r="H19" s="415"/>
      <c r="I19" s="417"/>
      <c r="J19" s="415"/>
      <c r="K19" s="415"/>
      <c r="L19" s="417"/>
    </row>
    <row r="20" spans="3:12" ht="13.5" customHeight="1">
      <c r="C20" s="407" t="s">
        <v>317</v>
      </c>
      <c r="D20" s="408"/>
      <c r="E20" s="409"/>
      <c r="F20" s="820"/>
      <c r="G20" s="821"/>
      <c r="H20" s="821"/>
      <c r="I20" s="822"/>
      <c r="J20" s="821"/>
      <c r="K20" s="821"/>
      <c r="L20" s="822"/>
    </row>
    <row r="21" spans="3:12" ht="13.5" customHeight="1">
      <c r="C21" s="390" t="s">
        <v>318</v>
      </c>
      <c r="D21" s="391"/>
      <c r="E21" s="392"/>
      <c r="F21" s="393"/>
      <c r="G21" s="821"/>
      <c r="H21" s="821"/>
      <c r="I21" s="822"/>
      <c r="J21" s="821"/>
      <c r="K21" s="821"/>
      <c r="L21" s="822"/>
    </row>
    <row r="22" spans="3:14" ht="13.5" customHeight="1">
      <c r="C22" s="817" t="s">
        <v>317</v>
      </c>
      <c r="D22" s="818"/>
      <c r="E22" s="819"/>
      <c r="F22" s="820"/>
      <c r="G22" s="707"/>
      <c r="H22" s="707"/>
      <c r="I22" s="708"/>
      <c r="J22" s="707"/>
      <c r="K22" s="707"/>
      <c r="L22" s="708"/>
      <c r="N22" t="str">
        <f>IF(N28=6,N18,IF(N28&lt;=4,N18,N17))</f>
        <v>IN THIS ROW PLACE AN X ABOVE YOUR LAST YEAR!</v>
      </c>
    </row>
    <row r="23" spans="3:12" ht="13.5" customHeight="1" thickBot="1">
      <c r="C23" s="411" t="s">
        <v>318</v>
      </c>
      <c r="D23" s="412"/>
      <c r="E23" s="157"/>
      <c r="F23" s="413"/>
      <c r="G23" s="416"/>
      <c r="H23" s="416"/>
      <c r="I23" s="418"/>
      <c r="J23" s="416"/>
      <c r="K23" s="416"/>
      <c r="L23" s="418"/>
    </row>
    <row r="24" ht="4.5" customHeight="1">
      <c r="C24" s="388"/>
    </row>
    <row r="25" spans="1:12" ht="15.75" customHeight="1">
      <c r="A25" s="387" t="s">
        <v>320</v>
      </c>
      <c r="B25" s="86"/>
      <c r="C25" s="302"/>
      <c r="D25" s="302"/>
      <c r="E25" s="302"/>
      <c r="F25" s="384"/>
      <c r="G25" t="s">
        <v>291</v>
      </c>
      <c r="I25" s="73" t="s">
        <v>222</v>
      </c>
      <c r="J25" s="294" t="str">
        <f>G25</f>
        <v>(Applicant's Share)</v>
      </c>
      <c r="K25" t="s">
        <v>230</v>
      </c>
      <c r="L25" s="73" t="s">
        <v>222</v>
      </c>
    </row>
    <row r="26" spans="1:12" ht="15.75" customHeight="1">
      <c r="A26" s="86"/>
      <c r="B26" s="387" t="s">
        <v>321</v>
      </c>
      <c r="C26" s="302"/>
      <c r="D26" s="302"/>
      <c r="E26" s="302"/>
      <c r="F26" s="378"/>
      <c r="I26" s="303" t="str">
        <f>Cover!A17</f>
        <v>USE ARROW TO THE RIGHT TO SELECT</v>
      </c>
      <c r="L26" s="303" t="str">
        <f>Cover!A17</f>
        <v>USE ARROW TO THE RIGHT TO SELECT</v>
      </c>
    </row>
    <row r="27" spans="1:12" ht="4.5" customHeight="1">
      <c r="A27" s="304"/>
      <c r="B27" s="304"/>
      <c r="C27" s="304"/>
      <c r="D27" s="304"/>
      <c r="E27" s="304"/>
      <c r="F27" s="304"/>
      <c r="G27" s="304"/>
      <c r="H27" s="306"/>
      <c r="I27" s="304"/>
      <c r="J27" s="307"/>
      <c r="K27" s="306"/>
      <c r="L27" s="304"/>
    </row>
    <row r="28" spans="1:14" ht="19.5" customHeight="1" thickBot="1">
      <c r="A28" s="770" t="str">
        <f>N22</f>
        <v>IN THIS ROW PLACE AN X ABOVE YOUR LAST YEAR!</v>
      </c>
      <c r="B28" s="615"/>
      <c r="C28" s="615"/>
      <c r="D28" s="616"/>
      <c r="E28" s="616"/>
      <c r="F28" s="617"/>
      <c r="G28" s="308"/>
      <c r="H28" s="309"/>
      <c r="I28" s="435"/>
      <c r="J28" s="425"/>
      <c r="K28" s="308"/>
      <c r="L28" s="441"/>
      <c r="N28">
        <f>COUNTBLANK(G28:L28)</f>
        <v>6</v>
      </c>
    </row>
    <row r="29" spans="1:12" ht="15.75" customHeight="1" thickBot="1">
      <c r="A29" s="310" t="s">
        <v>322</v>
      </c>
      <c r="B29" s="311"/>
      <c r="C29" s="311"/>
      <c r="D29" s="419"/>
      <c r="E29" s="419"/>
      <c r="F29" s="386"/>
      <c r="G29" s="312">
        <f aca="true" t="shared" si="0" ref="G29:L29">G11</f>
        <v>0</v>
      </c>
      <c r="H29" s="313">
        <f t="shared" si="0"/>
        <v>1</v>
      </c>
      <c r="I29" s="389">
        <f t="shared" si="0"/>
        <v>2</v>
      </c>
      <c r="J29" s="426">
        <f t="shared" si="0"/>
        <v>3</v>
      </c>
      <c r="K29" s="314">
        <f t="shared" si="0"/>
        <v>4</v>
      </c>
      <c r="L29" s="442">
        <f t="shared" si="0"/>
        <v>5</v>
      </c>
    </row>
    <row r="30" spans="1:19" ht="15.75" customHeight="1">
      <c r="A30" s="315" t="s">
        <v>323</v>
      </c>
      <c r="B30" s="316"/>
      <c r="C30" s="380"/>
      <c r="D30" s="379"/>
      <c r="E30" s="379"/>
      <c r="F30" s="379"/>
      <c r="G30" s="618" t="str">
        <f>N68</f>
        <v>ERROR (Row 18)- X Missing, Two X's or NOT above Last Year of Records!</v>
      </c>
      <c r="H30" s="317"/>
      <c r="I30" s="436"/>
      <c r="J30" s="318"/>
      <c r="K30" s="318"/>
      <c r="L30" s="443"/>
      <c r="N30" t="s">
        <v>324</v>
      </c>
      <c r="O30" t="s">
        <v>325</v>
      </c>
      <c r="P30" t="s">
        <v>326</v>
      </c>
      <c r="Q30" t="s">
        <v>327</v>
      </c>
      <c r="R30" t="s">
        <v>328</v>
      </c>
      <c r="S30" t="s">
        <v>329</v>
      </c>
    </row>
    <row r="31" spans="1:26" ht="13.5" customHeight="1">
      <c r="A31" s="319"/>
      <c r="B31" s="447" t="s">
        <v>330</v>
      </c>
      <c r="C31" s="447" t="s">
        <v>331</v>
      </c>
      <c r="D31" s="369"/>
      <c r="E31" s="369"/>
      <c r="F31" s="370"/>
      <c r="G31" s="357"/>
      <c r="H31" s="323"/>
      <c r="I31" s="324">
        <v>0</v>
      </c>
      <c r="J31" s="427">
        <v>0</v>
      </c>
      <c r="K31" s="322">
        <v>0</v>
      </c>
      <c r="L31" s="444">
        <v>0</v>
      </c>
      <c r="M31" t="str">
        <f>IF(N28=6,"NO X PAGE 6",IF(G28="x",G31,IF(H28="x",H31,IF(I28="x",I31,IF(J28="x",J31,IF(K28="x",K31,IF(L28="x",L31,"ERROR")))))))</f>
        <v>NO X PAGE 6</v>
      </c>
      <c r="N31">
        <f>IF($L$31=0,0,1)</f>
        <v>0</v>
      </c>
      <c r="O31">
        <f>IF($L$31=0,0,1)</f>
        <v>0</v>
      </c>
      <c r="P31">
        <f>IF($L$31=0,0,1)</f>
        <v>0</v>
      </c>
      <c r="Q31">
        <f>IF($L$31=0,0,1)</f>
        <v>0</v>
      </c>
      <c r="R31">
        <f>IF($L$31=0,0,1)</f>
        <v>0</v>
      </c>
      <c r="U31" t="s">
        <v>332</v>
      </c>
      <c r="V31" t="s">
        <v>325</v>
      </c>
      <c r="W31" t="s">
        <v>333</v>
      </c>
      <c r="X31" t="s">
        <v>327</v>
      </c>
      <c r="Y31" t="s">
        <v>328</v>
      </c>
      <c r="Z31" t="s">
        <v>334</v>
      </c>
    </row>
    <row r="32" spans="1:25" ht="13.5" customHeight="1" thickBot="1">
      <c r="A32" s="325"/>
      <c r="B32" s="121" t="s">
        <v>335</v>
      </c>
      <c r="C32" s="121" t="s">
        <v>336</v>
      </c>
      <c r="D32" s="326"/>
      <c r="E32" s="326"/>
      <c r="F32" s="327"/>
      <c r="G32" s="322"/>
      <c r="H32" s="329">
        <f>IF(H$28="x",G$31,IF(G$28="x",0,G$31))</f>
        <v>0</v>
      </c>
      <c r="I32" s="330">
        <f>IF(I$28="x",H$31,IF(H$28="x",0,IF(G$28="x",0,H$31)))</f>
        <v>0</v>
      </c>
      <c r="J32" s="428">
        <f>IF(J$28="x",I$31,IF(I$28="x",0,IF(H$28="x",0,IF(G$28="x",0,I$31))))</f>
        <v>0</v>
      </c>
      <c r="K32" s="329">
        <f>IF(K$28="x",J$31,IF(J$28="x",0,IF(I$28="x",0,IF(H$28="x",0,IF(G$28="x",0,IF(C28="x",0,J$31))))))</f>
        <v>0</v>
      </c>
      <c r="L32" s="330">
        <f>IF(L$28="x",K$31,IF(K$28="x",0,IF(J$28="x",0,IF(I$28="x",0,IF(H$28="x",0,IF(G$28="x",0,K$31))))))</f>
        <v>0</v>
      </c>
      <c r="N32">
        <f>IF($K$31=$L$32,0,1)</f>
        <v>0</v>
      </c>
      <c r="O32">
        <f>IF($K$31=$L$32,0,1)</f>
        <v>0</v>
      </c>
      <c r="P32">
        <f>IF($K$31=$L$32,0,1)</f>
        <v>0</v>
      </c>
      <c r="Q32">
        <f>IF($K$31=$L$32,0,1)</f>
        <v>0</v>
      </c>
      <c r="S32">
        <f>IF($K$31=$L$32,0,1)</f>
        <v>0</v>
      </c>
      <c r="U32" s="609">
        <f>$H$39+$I$39+$J$39+$K$39+$L$39</f>
        <v>0</v>
      </c>
      <c r="V32" s="609">
        <f>$I$39+$J$39+$K$39+$L$39</f>
        <v>0</v>
      </c>
      <c r="W32" s="609">
        <f>$J$39+$K$39+$L$39</f>
        <v>0</v>
      </c>
      <c r="X32" s="609">
        <f>$K$39+$L$39</f>
        <v>0</v>
      </c>
      <c r="Y32" s="609">
        <f>L39</f>
        <v>0</v>
      </c>
    </row>
    <row r="33" spans="1:25" ht="13.5" customHeight="1" thickBot="1">
      <c r="A33" s="331"/>
      <c r="B33" s="448" t="s">
        <v>337</v>
      </c>
      <c r="C33" s="448" t="s">
        <v>338</v>
      </c>
      <c r="D33" s="332"/>
      <c r="E33" s="332"/>
      <c r="F33" s="333"/>
      <c r="G33" s="334">
        <f aca="true" t="shared" si="1" ref="G33:L33">G31-G32</f>
        <v>0</v>
      </c>
      <c r="H33" s="334">
        <f t="shared" si="1"/>
        <v>0</v>
      </c>
      <c r="I33" s="335">
        <f t="shared" si="1"/>
        <v>0</v>
      </c>
      <c r="J33" s="429">
        <f t="shared" si="1"/>
        <v>0</v>
      </c>
      <c r="K33" s="334">
        <f t="shared" si="1"/>
        <v>0</v>
      </c>
      <c r="L33" s="335">
        <f t="shared" si="1"/>
        <v>0</v>
      </c>
      <c r="M33" s="609">
        <f>G33+H33+I33+J33+K33+L33</f>
        <v>0</v>
      </c>
      <c r="N33">
        <f>IF($J$31=$K$32,0,1)</f>
        <v>0</v>
      </c>
      <c r="O33">
        <f>IF($J$31=$K$32,0,1)</f>
        <v>0</v>
      </c>
      <c r="P33">
        <f>IF($J$31=$K$32,0,1)</f>
        <v>0</v>
      </c>
      <c r="R33">
        <f>IF($J$31=$K$32,0,1)</f>
        <v>0</v>
      </c>
      <c r="S33">
        <f>IF($J$31=$K$32,0,1)</f>
        <v>0</v>
      </c>
      <c r="U33" s="609">
        <f>$H$47+$I$47+$J$47+$K$47+$L$47</f>
        <v>0</v>
      </c>
      <c r="V33" s="609">
        <f>$I$47+$J$47+$K$47+$L$47</f>
        <v>0</v>
      </c>
      <c r="W33" s="609">
        <f>$J$47+$K$47+$L$47</f>
        <v>0</v>
      </c>
      <c r="X33" s="609">
        <f>$K$47+$L$47</f>
        <v>0</v>
      </c>
      <c r="Y33" s="609">
        <f>L47</f>
        <v>0</v>
      </c>
    </row>
    <row r="34" spans="1:25" ht="13.5" customHeight="1">
      <c r="A34" s="336"/>
      <c r="B34" s="449" t="s">
        <v>339</v>
      </c>
      <c r="C34" s="449" t="s">
        <v>340</v>
      </c>
      <c r="D34" s="320"/>
      <c r="E34" s="320"/>
      <c r="F34" s="321"/>
      <c r="G34" s="337"/>
      <c r="H34" s="338"/>
      <c r="I34" s="339"/>
      <c r="J34" s="430"/>
      <c r="K34" s="337"/>
      <c r="L34" s="438"/>
      <c r="N34">
        <f>IF($I$31=$J$32,0,1)</f>
        <v>0</v>
      </c>
      <c r="O34">
        <f>IF($I$31=$J$32,0,1)</f>
        <v>0</v>
      </c>
      <c r="Q34">
        <f>IF($I$31=$J$32,0,1)</f>
        <v>0</v>
      </c>
      <c r="R34">
        <f>IF($I$31=$J$32,0,1)</f>
        <v>0</v>
      </c>
      <c r="S34">
        <f>IF($I$31=$J$32,0,1)</f>
        <v>0</v>
      </c>
      <c r="U34" s="609">
        <f>$H$51+$I$51+$J$51+$K$51+$L$51</f>
        <v>0</v>
      </c>
      <c r="V34" s="609">
        <f>$I$51+$J$51+$K$51+$L$51</f>
        <v>0</v>
      </c>
      <c r="W34" s="609">
        <f>$J$51+$K$51+$L$51</f>
        <v>0</v>
      </c>
      <c r="X34" s="609">
        <f>$K$51+$L$51</f>
        <v>0</v>
      </c>
      <c r="Y34" s="609">
        <f>L51</f>
        <v>0</v>
      </c>
    </row>
    <row r="35" spans="1:25" ht="13.5" customHeight="1">
      <c r="A35" s="340"/>
      <c r="B35" s="120" t="s">
        <v>341</v>
      </c>
      <c r="C35" s="120" t="s">
        <v>342</v>
      </c>
      <c r="D35" s="320"/>
      <c r="E35" s="320"/>
      <c r="F35" s="321"/>
      <c r="G35" s="337"/>
      <c r="H35" s="338"/>
      <c r="I35" s="339"/>
      <c r="J35" s="430"/>
      <c r="K35" s="337"/>
      <c r="L35" s="438"/>
      <c r="N35">
        <f>IF($H$31=$I$32,0,1)</f>
        <v>0</v>
      </c>
      <c r="P35">
        <f>IF($H$31=$I$32,0,1)</f>
        <v>0</v>
      </c>
      <c r="Q35">
        <f>IF($H$31=$I$32,0,1)</f>
        <v>0</v>
      </c>
      <c r="R35">
        <f>IF($H$31=$I$32,0,1)</f>
        <v>0</v>
      </c>
      <c r="S35">
        <f>IF($H$31=$I$32,0,1)</f>
        <v>0</v>
      </c>
      <c r="U35" s="609">
        <f>$H$55+$I$55+$J$55+$K$55+$L$55</f>
        <v>0</v>
      </c>
      <c r="V35" s="609">
        <f>$I$55+$J$55+$K$55+$L$55</f>
        <v>0</v>
      </c>
      <c r="W35" s="609">
        <f>$J$55+$K$55+$L$55</f>
        <v>0</v>
      </c>
      <c r="X35" s="609">
        <f>$K$55+$L$55</f>
        <v>0</v>
      </c>
      <c r="Y35" s="609">
        <f>L55</f>
        <v>0</v>
      </c>
    </row>
    <row r="36" spans="1:25" ht="13.5" customHeight="1">
      <c r="A36" s="340"/>
      <c r="B36" s="120" t="s">
        <v>343</v>
      </c>
      <c r="C36" s="120" t="s">
        <v>344</v>
      </c>
      <c r="D36" s="320"/>
      <c r="E36" s="320"/>
      <c r="F36" s="321"/>
      <c r="G36" s="337"/>
      <c r="H36" s="338"/>
      <c r="I36" s="339"/>
      <c r="J36" s="430"/>
      <c r="K36" s="337"/>
      <c r="L36" s="438"/>
      <c r="M36" s="609">
        <f>G36+H36+I36+J36+K36+L36</f>
        <v>0</v>
      </c>
      <c r="O36">
        <f>IF($G$31=$H$32,0,1)</f>
        <v>0</v>
      </c>
      <c r="P36">
        <f>IF($G$31=$H$32,0,1)</f>
        <v>0</v>
      </c>
      <c r="Q36">
        <f>IF($G$31=$H$32,0,1)</f>
        <v>0</v>
      </c>
      <c r="R36">
        <f>IF($G$31=$H$32,0,1)</f>
        <v>0</v>
      </c>
      <c r="S36">
        <f>IF($G$31=$H$32,0,1)</f>
        <v>0</v>
      </c>
      <c r="U36" s="609">
        <f>$H$57+$I$57+$J$57+$K$57+$L$57</f>
        <v>0</v>
      </c>
      <c r="V36" s="609">
        <f>$I$57+$J$57+$K$57+$L$57</f>
        <v>0</v>
      </c>
      <c r="W36" s="609">
        <f>$J$57+$K$57+$L$57</f>
        <v>0</v>
      </c>
      <c r="X36" s="609">
        <f>$K$57+$L$57</f>
        <v>0</v>
      </c>
      <c r="Y36" s="609">
        <f>L57</f>
        <v>0</v>
      </c>
    </row>
    <row r="37" spans="1:21" ht="13.5" customHeight="1">
      <c r="A37" s="343"/>
      <c r="B37" s="450" t="s">
        <v>345</v>
      </c>
      <c r="C37" s="450" t="s">
        <v>346</v>
      </c>
      <c r="D37" s="344"/>
      <c r="E37" s="344"/>
      <c r="F37" s="345"/>
      <c r="G37" s="328"/>
      <c r="H37" s="346"/>
      <c r="I37" s="347"/>
      <c r="J37" s="431"/>
      <c r="K37" s="328"/>
      <c r="L37" s="440"/>
      <c r="M37" s="609">
        <f>G37+H37+I37+J37+K37+L37</f>
        <v>0</v>
      </c>
      <c r="U37" s="609"/>
    </row>
    <row r="38" spans="1:26" ht="13.5" customHeight="1" thickBot="1">
      <c r="A38" s="398"/>
      <c r="B38" s="122"/>
      <c r="C38" s="122" t="s">
        <v>347</v>
      </c>
      <c r="D38" s="399"/>
      <c r="E38" s="399"/>
      <c r="F38" s="400"/>
      <c r="G38" s="771"/>
      <c r="H38" s="772"/>
      <c r="I38" s="773"/>
      <c r="J38" s="774"/>
      <c r="K38" s="771"/>
      <c r="L38" s="775"/>
      <c r="N38">
        <f aca="true" t="shared" si="2" ref="N38:S38">SUM(N31:N36)</f>
        <v>0</v>
      </c>
      <c r="O38">
        <f t="shared" si="2"/>
        <v>0</v>
      </c>
      <c r="P38">
        <f t="shared" si="2"/>
        <v>0</v>
      </c>
      <c r="Q38">
        <f t="shared" si="2"/>
        <v>0</v>
      </c>
      <c r="R38">
        <f t="shared" si="2"/>
        <v>0</v>
      </c>
      <c r="S38">
        <f t="shared" si="2"/>
        <v>0</v>
      </c>
      <c r="U38" s="609">
        <f>SUM(U32:U36)</f>
        <v>0</v>
      </c>
      <c r="V38" s="609">
        <f>SUM(V32:V36)</f>
        <v>0</v>
      </c>
      <c r="W38" s="609">
        <f>SUM(W32:W36)</f>
        <v>0</v>
      </c>
      <c r="X38" s="609">
        <f>SUM(X32:X36)</f>
        <v>0</v>
      </c>
      <c r="Y38" s="609">
        <f>SUM(Y32:Y36)</f>
        <v>0</v>
      </c>
      <c r="Z38" s="609">
        <v>0</v>
      </c>
    </row>
    <row r="39" spans="1:12" ht="15.75" customHeight="1" thickBot="1">
      <c r="A39" s="348"/>
      <c r="B39" s="381" t="s">
        <v>348</v>
      </c>
      <c r="C39" s="381" t="s">
        <v>349</v>
      </c>
      <c r="D39" s="381"/>
      <c r="E39" s="381"/>
      <c r="F39" s="350"/>
      <c r="G39" s="334">
        <f aca="true" t="shared" si="3" ref="G39:L39">SUM(G33:G37)</f>
        <v>0</v>
      </c>
      <c r="H39" s="334">
        <f t="shared" si="3"/>
        <v>0</v>
      </c>
      <c r="I39" s="335">
        <f t="shared" si="3"/>
        <v>0</v>
      </c>
      <c r="J39" s="429">
        <f t="shared" si="3"/>
        <v>0</v>
      </c>
      <c r="K39" s="334">
        <f t="shared" si="3"/>
        <v>0</v>
      </c>
      <c r="L39" s="335">
        <f t="shared" si="3"/>
        <v>0</v>
      </c>
    </row>
    <row r="40" spans="1:12" ht="4.5" customHeight="1" thickBot="1">
      <c r="A40" s="351"/>
      <c r="B40" s="351"/>
      <c r="C40" s="352"/>
      <c r="D40" s="352"/>
      <c r="E40" s="352"/>
      <c r="F40" s="352"/>
      <c r="G40" s="353"/>
      <c r="H40" s="353"/>
      <c r="I40" s="353"/>
      <c r="J40" s="353"/>
      <c r="K40" s="353"/>
      <c r="L40" s="353"/>
    </row>
    <row r="41" spans="1:12" ht="15.75" customHeight="1">
      <c r="A41" s="315" t="s">
        <v>350</v>
      </c>
      <c r="B41" s="316"/>
      <c r="C41" s="380"/>
      <c r="D41" s="379"/>
      <c r="E41" s="379"/>
      <c r="F41" s="379"/>
      <c r="G41" s="619" t="str">
        <f>N68</f>
        <v>ERROR (Row 18)- X Missing, Two X's or NOT above Last Year of Records!</v>
      </c>
      <c r="H41" s="355"/>
      <c r="I41" s="356"/>
      <c r="J41" s="354"/>
      <c r="K41" s="354"/>
      <c r="L41" s="356"/>
    </row>
    <row r="42" spans="1:12" ht="13.5" customHeight="1">
      <c r="A42" s="319"/>
      <c r="B42" s="447" t="s">
        <v>330</v>
      </c>
      <c r="C42" s="447" t="s">
        <v>351</v>
      </c>
      <c r="D42" s="320"/>
      <c r="E42" s="320"/>
      <c r="F42" s="321"/>
      <c r="G42" s="337"/>
      <c r="H42" s="338"/>
      <c r="I42" s="339"/>
      <c r="J42" s="430"/>
      <c r="K42" s="337"/>
      <c r="L42" s="438"/>
    </row>
    <row r="43" spans="1:12" ht="13.5" customHeight="1">
      <c r="A43" s="325"/>
      <c r="B43" s="121" t="s">
        <v>335</v>
      </c>
      <c r="C43" s="120" t="s">
        <v>352</v>
      </c>
      <c r="D43" s="341"/>
      <c r="E43" s="341"/>
      <c r="F43" s="342"/>
      <c r="G43" s="337"/>
      <c r="H43" s="338"/>
      <c r="I43" s="339"/>
      <c r="J43" s="430"/>
      <c r="K43" s="337"/>
      <c r="L43" s="438"/>
    </row>
    <row r="44" spans="1:14" ht="13.5" customHeight="1">
      <c r="A44" s="340"/>
      <c r="B44" s="120" t="s">
        <v>337</v>
      </c>
      <c r="C44" s="447" t="s">
        <v>353</v>
      </c>
      <c r="D44" s="320"/>
      <c r="E44" s="320"/>
      <c r="F44" s="321"/>
      <c r="G44" s="337"/>
      <c r="H44" s="338"/>
      <c r="I44" s="339"/>
      <c r="J44" s="430"/>
      <c r="K44" s="337"/>
      <c r="L44" s="438"/>
      <c r="N44" s="609">
        <f>G44+H44+I44+J44+K44+L44</f>
        <v>0</v>
      </c>
    </row>
    <row r="45" spans="1:12" ht="13.5" customHeight="1">
      <c r="A45" s="319"/>
      <c r="B45" s="447" t="s">
        <v>339</v>
      </c>
      <c r="C45" s="447" t="s">
        <v>354</v>
      </c>
      <c r="D45" s="320"/>
      <c r="E45" s="320"/>
      <c r="F45" s="321"/>
      <c r="G45" s="337"/>
      <c r="H45" s="338"/>
      <c r="I45" s="339"/>
      <c r="J45" s="430"/>
      <c r="K45" s="337"/>
      <c r="L45" s="438"/>
    </row>
    <row r="46" spans="1:14" ht="13.5" customHeight="1" thickBot="1">
      <c r="A46" s="340"/>
      <c r="B46" s="120" t="s">
        <v>341</v>
      </c>
      <c r="C46" s="120" t="s">
        <v>355</v>
      </c>
      <c r="D46" s="341"/>
      <c r="E46" s="341"/>
      <c r="F46" s="342"/>
      <c r="G46" s="357"/>
      <c r="H46" s="358"/>
      <c r="I46" s="359"/>
      <c r="J46" s="432"/>
      <c r="K46" s="357"/>
      <c r="L46" s="439"/>
      <c r="N46" s="609">
        <f>G46+H46+I46+J46+K46+L46</f>
        <v>0</v>
      </c>
    </row>
    <row r="47" spans="1:14" ht="15.75" customHeight="1" thickBot="1">
      <c r="A47" s="331"/>
      <c r="B47" s="381" t="s">
        <v>343</v>
      </c>
      <c r="C47" s="381" t="s">
        <v>356</v>
      </c>
      <c r="D47" s="349"/>
      <c r="E47" s="349"/>
      <c r="F47" s="360"/>
      <c r="G47" s="334">
        <f aca="true" t="shared" si="4" ref="G47:L47">SUM(G42:G46)</f>
        <v>0</v>
      </c>
      <c r="H47" s="334">
        <f t="shared" si="4"/>
        <v>0</v>
      </c>
      <c r="I47" s="335">
        <f t="shared" si="4"/>
        <v>0</v>
      </c>
      <c r="J47" s="429">
        <f t="shared" si="4"/>
        <v>0</v>
      </c>
      <c r="K47" s="334">
        <f t="shared" si="4"/>
        <v>0</v>
      </c>
      <c r="L47" s="335">
        <f t="shared" si="4"/>
        <v>0</v>
      </c>
      <c r="N47" s="609">
        <f>+N44+N46</f>
        <v>0</v>
      </c>
    </row>
    <row r="48" spans="1:12" ht="15.75" customHeight="1" thickBot="1">
      <c r="A48" s="361" t="s">
        <v>357</v>
      </c>
      <c r="B48" s="362"/>
      <c r="C48" s="362"/>
      <c r="D48" s="187"/>
      <c r="E48" s="187"/>
      <c r="F48" s="187"/>
      <c r="G48" s="363">
        <f aca="true" t="shared" si="5" ref="G48:L48">G39-G47</f>
        <v>0</v>
      </c>
      <c r="H48" s="363">
        <f t="shared" si="5"/>
        <v>0</v>
      </c>
      <c r="I48" s="437">
        <f t="shared" si="5"/>
        <v>0</v>
      </c>
      <c r="J48" s="433">
        <f t="shared" si="5"/>
        <v>0</v>
      </c>
      <c r="K48" s="363">
        <f t="shared" si="5"/>
        <v>0</v>
      </c>
      <c r="L48" s="437">
        <f t="shared" si="5"/>
        <v>0</v>
      </c>
    </row>
    <row r="49" spans="1:12" ht="4.5" customHeight="1" thickBot="1">
      <c r="A49" s="351"/>
      <c r="B49" s="351"/>
      <c r="C49" s="352"/>
      <c r="D49" s="352"/>
      <c r="E49" s="352"/>
      <c r="F49" s="352"/>
      <c r="G49" s="353"/>
      <c r="H49" s="353"/>
      <c r="I49" s="353"/>
      <c r="J49" s="353"/>
      <c r="K49" s="353"/>
      <c r="L49" s="353"/>
    </row>
    <row r="50" spans="1:19" ht="13.5" customHeight="1">
      <c r="A50" s="315" t="s">
        <v>358</v>
      </c>
      <c r="B50" s="365"/>
      <c r="C50" s="316"/>
      <c r="D50" s="316"/>
      <c r="E50" s="316"/>
      <c r="F50" s="365"/>
      <c r="G50" s="620" t="str">
        <f>N68</f>
        <v>ERROR (Row 18)- X Missing, Two X's or NOT above Last Year of Records!</v>
      </c>
      <c r="H50" s="355"/>
      <c r="I50" s="356"/>
      <c r="J50" s="366"/>
      <c r="K50" s="366"/>
      <c r="L50" s="356"/>
      <c r="N50" t="s">
        <v>324</v>
      </c>
      <c r="O50" t="s">
        <v>325</v>
      </c>
      <c r="P50" t="s">
        <v>326</v>
      </c>
      <c r="Q50" t="s">
        <v>327</v>
      </c>
      <c r="R50" t="s">
        <v>328</v>
      </c>
      <c r="S50" t="s">
        <v>329</v>
      </c>
    </row>
    <row r="51" spans="1:65" ht="13.5" customHeight="1">
      <c r="A51" s="319"/>
      <c r="B51" s="447" t="s">
        <v>330</v>
      </c>
      <c r="C51" s="447" t="s">
        <v>359</v>
      </c>
      <c r="D51" s="320"/>
      <c r="E51" s="320"/>
      <c r="F51" s="321"/>
      <c r="G51" s="367"/>
      <c r="H51" s="338"/>
      <c r="I51" s="438"/>
      <c r="J51" s="430"/>
      <c r="K51" s="338"/>
      <c r="L51" s="438"/>
      <c r="M51" t="str">
        <f>IF(N28=6,"NO X PAGE 6",IF(G28="x",G51,IF(H28="x",H51,IF(I28="x",I51,IF(J28="x",J51,IF(K28="x",K51,IF(L28="x",L51,"ERROR")))))))</f>
        <v>NO X PAGE 6</v>
      </c>
      <c r="N51">
        <f>+IF($L$51=0,0,1)</f>
        <v>0</v>
      </c>
      <c r="O51">
        <f>+IF($L$51=0,0,1)</f>
        <v>0</v>
      </c>
      <c r="P51">
        <f>+IF($L$51=0,0,1)</f>
        <v>0</v>
      </c>
      <c r="Q51">
        <f>+IF($L$51=0,0,1)</f>
        <v>0</v>
      </c>
      <c r="R51">
        <f>+IF($L$51=0,0,1)</f>
        <v>0</v>
      </c>
      <c r="AM51" s="90"/>
      <c r="AN51" s="90"/>
      <c r="AO51" s="90"/>
      <c r="AP51" s="90"/>
      <c r="AQ51" s="90"/>
      <c r="AR51" s="90"/>
      <c r="AS51" s="90"/>
      <c r="AT51" s="90"/>
      <c r="AU51" s="90"/>
      <c r="AV51" s="90"/>
      <c r="AW51" s="90"/>
      <c r="AX51" s="90"/>
      <c r="AY51" s="90"/>
      <c r="AZ51" s="90"/>
      <c r="BA51" s="90"/>
      <c r="BB51" s="90"/>
      <c r="BC51" s="90"/>
      <c r="BD51" s="90"/>
      <c r="BE51" s="90"/>
      <c r="BF51" s="90"/>
      <c r="BG51" s="90"/>
      <c r="BH51" s="90"/>
      <c r="BI51" s="90"/>
      <c r="BJ51" s="90"/>
      <c r="BK51" s="90"/>
      <c r="BL51" s="90"/>
      <c r="BM51" s="90"/>
    </row>
    <row r="52" spans="1:65" ht="13.5" customHeight="1">
      <c r="A52" s="325"/>
      <c r="B52" s="121" t="s">
        <v>335</v>
      </c>
      <c r="C52" s="121" t="s">
        <v>360</v>
      </c>
      <c r="D52" s="326"/>
      <c r="E52" s="326"/>
      <c r="F52" s="327"/>
      <c r="G52" s="357"/>
      <c r="H52" s="358"/>
      <c r="I52" s="439"/>
      <c r="J52" s="432"/>
      <c r="K52" s="358"/>
      <c r="L52" s="439"/>
      <c r="N52">
        <f>IF($K$51=$L$53,0,1)</f>
        <v>0</v>
      </c>
      <c r="O52">
        <f>IF($K$51=$L$53,0,1)</f>
        <v>0</v>
      </c>
      <c r="P52">
        <f>IF($K$51=$L$53,0,1)</f>
        <v>0</v>
      </c>
      <c r="Q52">
        <f>IF($K$51=$L$53,0,1)</f>
        <v>0</v>
      </c>
      <c r="S52">
        <f>IF($K$51=$L$53,0,1)</f>
        <v>0</v>
      </c>
      <c r="AM52" s="90"/>
      <c r="AN52" s="90"/>
      <c r="AO52" s="90"/>
      <c r="AP52" s="90"/>
      <c r="AQ52" s="90"/>
      <c r="AR52" s="90"/>
      <c r="AS52" s="90"/>
      <c r="AT52" s="90"/>
      <c r="AU52" s="90"/>
      <c r="AV52" s="90"/>
      <c r="AW52" s="90"/>
      <c r="AX52" s="90"/>
      <c r="AY52" s="90"/>
      <c r="AZ52" s="90"/>
      <c r="BA52" s="90"/>
      <c r="BB52" s="90"/>
      <c r="BC52" s="90"/>
      <c r="BD52" s="90"/>
      <c r="BE52" s="90"/>
      <c r="BF52" s="90"/>
      <c r="BG52" s="90"/>
      <c r="BH52" s="90"/>
      <c r="BI52" s="90"/>
      <c r="BJ52" s="90"/>
      <c r="BK52" s="90"/>
      <c r="BL52" s="90"/>
      <c r="BM52" s="90"/>
    </row>
    <row r="53" spans="1:65" ht="13.5" customHeight="1">
      <c r="A53" s="340"/>
      <c r="B53" s="120" t="s">
        <v>337</v>
      </c>
      <c r="C53" s="120" t="s">
        <v>361</v>
      </c>
      <c r="D53" s="341"/>
      <c r="E53" s="341"/>
      <c r="F53" s="342"/>
      <c r="G53" s="328"/>
      <c r="H53" s="329">
        <f>IF(H$28="x",G$51,IF(G$28="x",0,G$51))</f>
        <v>0</v>
      </c>
      <c r="I53" s="330">
        <f>IF(I$28="x",H$51,IF(H$28="x",0,IF(G$28="x",0,H$51)))</f>
        <v>0</v>
      </c>
      <c r="J53" s="428">
        <f>IF(J$28="x",I$51,IF(I$28="x",0,IF(H$28="x",0,IF(G$28="x",0,I$51))))</f>
        <v>0</v>
      </c>
      <c r="K53" s="329">
        <f>IF(K$28="x",J$51,IF(J$28="x",0,IF(I$28="x",0,IF(H$28="x",0,IF(G$28="x",0,IF(I$28="x",0,J$51))))))</f>
        <v>0</v>
      </c>
      <c r="L53" s="330">
        <f>IF(L$28="x",K$51,IF(K$28="x",0,IF(J$28="x",0,IF(I$28="x",0,IF(H$28="x",0,IF(G$28="x",0,K$51))))))</f>
        <v>0</v>
      </c>
      <c r="N53">
        <f>IF($J$51=$K$53,0,1)</f>
        <v>0</v>
      </c>
      <c r="O53">
        <f>IF($J$51=$K$53,0,1)</f>
        <v>0</v>
      </c>
      <c r="P53">
        <f>IF($J$51=$K$53,0,1)</f>
        <v>0</v>
      </c>
      <c r="R53">
        <f>IF($J$51=$K$53,0,1)</f>
        <v>0</v>
      </c>
      <c r="S53">
        <f>IF($J$51=$K$53,0,1)</f>
        <v>0</v>
      </c>
      <c r="AM53" s="90"/>
      <c r="AN53" s="90"/>
      <c r="AO53" s="90"/>
      <c r="AP53" s="90"/>
      <c r="AQ53" s="90"/>
      <c r="AR53" s="90"/>
      <c r="AS53" s="90"/>
      <c r="AT53" s="90"/>
      <c r="AU53" s="90"/>
      <c r="AV53" s="90"/>
      <c r="AW53" s="90"/>
      <c r="AX53" s="90"/>
      <c r="AY53" s="90"/>
      <c r="AZ53" s="90"/>
      <c r="BA53" s="90"/>
      <c r="BB53" s="90"/>
      <c r="BC53" s="90"/>
      <c r="BD53" s="90"/>
      <c r="BE53" s="90"/>
      <c r="BF53" s="90"/>
      <c r="BG53" s="90"/>
      <c r="BH53" s="90"/>
      <c r="BI53" s="90"/>
      <c r="BJ53" s="90"/>
      <c r="BK53" s="90"/>
      <c r="BL53" s="90"/>
      <c r="BM53" s="90"/>
    </row>
    <row r="54" spans="1:65" ht="13.5" customHeight="1" thickBot="1">
      <c r="A54" s="368"/>
      <c r="B54" s="123" t="s">
        <v>339</v>
      </c>
      <c r="C54" s="123" t="s">
        <v>362</v>
      </c>
      <c r="D54" s="369"/>
      <c r="E54" s="369"/>
      <c r="F54" s="370"/>
      <c r="G54" s="328"/>
      <c r="H54" s="346"/>
      <c r="I54" s="440"/>
      <c r="J54" s="431"/>
      <c r="K54" s="346"/>
      <c r="L54" s="440"/>
      <c r="N54">
        <f>IF($I$51=$J$53,0,1)</f>
        <v>0</v>
      </c>
      <c r="O54">
        <f>IF($I$51=$J$53,0,1)</f>
        <v>0</v>
      </c>
      <c r="Q54">
        <f>IF($I$51=$J$53,0,1)</f>
        <v>0</v>
      </c>
      <c r="R54">
        <f>IF($I$51=$J$53,0,1)</f>
        <v>0</v>
      </c>
      <c r="S54">
        <f>IF($I$51=$J$53,0,1)</f>
        <v>0</v>
      </c>
      <c r="AM54" s="90"/>
      <c r="AN54" s="90"/>
      <c r="AO54" s="90"/>
      <c r="AP54" s="90"/>
      <c r="AQ54" s="90"/>
      <c r="AR54" s="90"/>
      <c r="AS54" s="90"/>
      <c r="AT54" s="90"/>
      <c r="AU54" s="90"/>
      <c r="AV54" s="90"/>
      <c r="AW54" s="90"/>
      <c r="AX54" s="90"/>
      <c r="AY54" s="90"/>
      <c r="AZ54" s="90"/>
      <c r="BA54" s="90"/>
      <c r="BB54" s="90"/>
      <c r="BC54" s="90"/>
      <c r="BD54" s="90"/>
      <c r="BE54" s="90"/>
      <c r="BF54" s="90"/>
      <c r="BG54" s="90"/>
      <c r="BH54" s="90"/>
      <c r="BI54" s="90"/>
      <c r="BJ54" s="90"/>
      <c r="BK54" s="90"/>
      <c r="BL54" s="90"/>
      <c r="BM54" s="90"/>
    </row>
    <row r="55" spans="1:65" ht="15" customHeight="1" thickBot="1">
      <c r="A55" s="331"/>
      <c r="B55" s="448" t="s">
        <v>341</v>
      </c>
      <c r="C55" s="448" t="s">
        <v>363</v>
      </c>
      <c r="D55" s="332"/>
      <c r="E55" s="332"/>
      <c r="F55" s="333"/>
      <c r="G55" s="334">
        <f aca="true" t="shared" si="6" ref="G55:L55">(((G51+G52)-G53)-G54)</f>
        <v>0</v>
      </c>
      <c r="H55" s="334">
        <f t="shared" si="6"/>
        <v>0</v>
      </c>
      <c r="I55" s="335">
        <f t="shared" si="6"/>
        <v>0</v>
      </c>
      <c r="J55" s="429">
        <f t="shared" si="6"/>
        <v>0</v>
      </c>
      <c r="K55" s="334">
        <f t="shared" si="6"/>
        <v>0</v>
      </c>
      <c r="L55" s="335">
        <f t="shared" si="6"/>
        <v>0</v>
      </c>
      <c r="N55">
        <f>IF($H$51=$I$53,0,1)</f>
        <v>0</v>
      </c>
      <c r="P55">
        <f>IF($H$51=$I$53,0,1)</f>
        <v>0</v>
      </c>
      <c r="Q55">
        <f>IF($H$51=$I$53,0,1)</f>
        <v>0</v>
      </c>
      <c r="R55">
        <f>IF($H$51=$I$53,0,1)</f>
        <v>0</v>
      </c>
      <c r="S55">
        <f>IF($H$51=$I$53,0,1)</f>
        <v>0</v>
      </c>
      <c r="AM55" s="90"/>
      <c r="AN55" s="90"/>
      <c r="AO55" s="90"/>
      <c r="AP55" s="90"/>
      <c r="AQ55" s="90"/>
      <c r="AR55" s="90"/>
      <c r="AS55" s="90"/>
      <c r="AT55" s="90"/>
      <c r="AU55" s="90"/>
      <c r="AV55" s="90"/>
      <c r="AW55" s="90"/>
      <c r="AX55" s="90"/>
      <c r="AY55" s="90"/>
      <c r="AZ55" s="90"/>
      <c r="BA55" s="90"/>
      <c r="BB55" s="90"/>
      <c r="BC55" s="90"/>
      <c r="BD55" s="90"/>
      <c r="BE55" s="90"/>
      <c r="BF55" s="90"/>
      <c r="BG55" s="90"/>
      <c r="BH55" s="90"/>
      <c r="BI55" s="90"/>
      <c r="BJ55" s="90"/>
      <c r="BK55" s="90"/>
      <c r="BL55" s="90"/>
      <c r="BM55" s="90"/>
    </row>
    <row r="56" spans="1:65" ht="4.5" customHeight="1" thickBot="1">
      <c r="A56" s="371"/>
      <c r="B56" s="74"/>
      <c r="C56" s="382"/>
      <c r="D56" s="382"/>
      <c r="E56" s="382"/>
      <c r="F56" s="372"/>
      <c r="G56" s="373"/>
      <c r="H56" s="374"/>
      <c r="I56" s="445"/>
      <c r="J56" s="434"/>
      <c r="K56" s="374"/>
      <c r="L56" s="445"/>
      <c r="O56">
        <f>IF($G$51=$H$53,0,1)</f>
        <v>0</v>
      </c>
      <c r="P56">
        <f>IF($G$51=$H$53,0,1)</f>
        <v>0</v>
      </c>
      <c r="Q56">
        <f>IF($G$51=$H$53,0,1)</f>
        <v>0</v>
      </c>
      <c r="R56">
        <f>IF($G$51=$H$53,0,1)</f>
        <v>0</v>
      </c>
      <c r="S56">
        <f>IF($G$51=$H$53,0,1)</f>
        <v>0</v>
      </c>
      <c r="AM56" s="90"/>
      <c r="AN56" s="90"/>
      <c r="AO56" s="90"/>
      <c r="AP56" s="90"/>
      <c r="AQ56" s="90"/>
      <c r="AR56" s="90"/>
      <c r="AS56" s="90"/>
      <c r="AT56" s="90"/>
      <c r="AU56" s="90"/>
      <c r="AV56" s="90"/>
      <c r="AW56" s="90"/>
      <c r="AX56" s="90"/>
      <c r="AY56" s="90"/>
      <c r="AZ56" s="90"/>
      <c r="BA56" s="90"/>
      <c r="BB56" s="90"/>
      <c r="BC56" s="90"/>
      <c r="BD56" s="90"/>
      <c r="BE56" s="90"/>
      <c r="BF56" s="90"/>
      <c r="BG56" s="90"/>
      <c r="BH56" s="90"/>
      <c r="BI56" s="90"/>
      <c r="BJ56" s="90"/>
      <c r="BK56" s="90"/>
      <c r="BL56" s="90"/>
      <c r="BM56" s="90"/>
    </row>
    <row r="57" spans="1:65" ht="13.5" customHeight="1" thickBot="1">
      <c r="A57" s="452" t="s">
        <v>364</v>
      </c>
      <c r="B57" s="422"/>
      <c r="C57" s="423"/>
      <c r="D57" s="423"/>
      <c r="E57" s="423"/>
      <c r="F57" s="424"/>
      <c r="G57" s="334">
        <f aca="true" t="shared" si="7" ref="G57:L57">G48+G55</f>
        <v>0</v>
      </c>
      <c r="H57" s="334">
        <f t="shared" si="7"/>
        <v>0</v>
      </c>
      <c r="I57" s="335">
        <f t="shared" si="7"/>
        <v>0</v>
      </c>
      <c r="J57" s="429">
        <f t="shared" si="7"/>
        <v>0</v>
      </c>
      <c r="K57" s="334">
        <f t="shared" si="7"/>
        <v>0</v>
      </c>
      <c r="L57" s="335">
        <f t="shared" si="7"/>
        <v>0</v>
      </c>
      <c r="AM57" s="90"/>
      <c r="AN57" s="90"/>
      <c r="AO57" s="90"/>
      <c r="AP57" s="90"/>
      <c r="AQ57" s="90"/>
      <c r="AR57" s="90"/>
      <c r="AS57" s="90"/>
      <c r="AT57" s="90"/>
      <c r="AU57" s="90"/>
      <c r="AV57" s="90"/>
      <c r="AW57" s="90"/>
      <c r="AX57" s="90"/>
      <c r="AY57" s="90"/>
      <c r="AZ57" s="90"/>
      <c r="BA57" s="90"/>
      <c r="BB57" s="90"/>
      <c r="BC57" s="90"/>
      <c r="BD57" s="90"/>
      <c r="BE57" s="90"/>
      <c r="BF57" s="90"/>
      <c r="BG57" s="90"/>
      <c r="BH57" s="90"/>
      <c r="BI57" s="90"/>
      <c r="BJ57" s="90"/>
      <c r="BK57" s="90"/>
      <c r="BL57" s="90"/>
      <c r="BM57" s="90"/>
    </row>
    <row r="58" spans="1:65" ht="13.5" customHeight="1">
      <c r="A58" s="446" t="s">
        <v>365</v>
      </c>
      <c r="B58" s="376"/>
      <c r="C58" s="188"/>
      <c r="D58" s="188"/>
      <c r="E58" s="188"/>
      <c r="F58" s="375"/>
      <c r="G58" s="454" t="s">
        <v>366</v>
      </c>
      <c r="H58" s="455" t="s">
        <v>367</v>
      </c>
      <c r="I58" s="628">
        <f>G57+H57+I57</f>
        <v>0</v>
      </c>
      <c r="J58" s="457" t="str">
        <f>$G$58</f>
        <v>XXXXXXXXX</v>
      </c>
      <c r="K58" s="454" t="str">
        <f>$G$58</f>
        <v>XXXXXXXXX</v>
      </c>
      <c r="L58" s="629">
        <f>G57+H57+I57+J57+K57+L57</f>
        <v>0</v>
      </c>
      <c r="N58">
        <f aca="true" t="shared" si="8" ref="N58:S58">SUM(N51:N56)</f>
        <v>0</v>
      </c>
      <c r="O58">
        <f t="shared" si="8"/>
        <v>0</v>
      </c>
      <c r="P58">
        <f t="shared" si="8"/>
        <v>0</v>
      </c>
      <c r="Q58">
        <f t="shared" si="8"/>
        <v>0</v>
      </c>
      <c r="R58">
        <f t="shared" si="8"/>
        <v>0</v>
      </c>
      <c r="S58">
        <f t="shared" si="8"/>
        <v>0</v>
      </c>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row>
    <row r="59" spans="1:65" ht="13.5" customHeight="1" thickBot="1">
      <c r="A59" s="154"/>
      <c r="B59" s="420" t="s">
        <v>368</v>
      </c>
      <c r="C59" s="383"/>
      <c r="D59" s="451" t="s">
        <v>369</v>
      </c>
      <c r="E59" s="383"/>
      <c r="F59" s="377"/>
      <c r="G59" s="421" t="str">
        <f>$G$58</f>
        <v>XXXXXXXXX</v>
      </c>
      <c r="H59" s="453" t="s">
        <v>370</v>
      </c>
      <c r="I59" s="453"/>
      <c r="J59" s="458" t="str">
        <f>$G$58</f>
        <v>XXXXXXXXX</v>
      </c>
      <c r="K59" s="456" t="s">
        <v>371</v>
      </c>
      <c r="L59" s="364"/>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row>
    <row r="60" spans="1:54" ht="25.5" customHeight="1">
      <c r="A60" s="904" t="s">
        <v>586</v>
      </c>
      <c r="B60" s="905"/>
      <c r="C60" s="905"/>
      <c r="D60" s="905"/>
      <c r="E60" s="905"/>
      <c r="F60" s="905"/>
      <c r="I60" s="810" t="s">
        <v>587</v>
      </c>
      <c r="L60" s="810" t="s">
        <v>587</v>
      </c>
      <c r="N60">
        <f aca="true" t="shared" si="9" ref="N60:S60">IF($N$28=5,0,1)</f>
        <v>1</v>
      </c>
      <c r="O60">
        <f t="shared" si="9"/>
        <v>1</v>
      </c>
      <c r="P60">
        <f t="shared" si="9"/>
        <v>1</v>
      </c>
      <c r="Q60">
        <f t="shared" si="9"/>
        <v>1</v>
      </c>
      <c r="R60">
        <f t="shared" si="9"/>
        <v>1</v>
      </c>
      <c r="S60">
        <f t="shared" si="9"/>
        <v>1</v>
      </c>
      <c r="AM60" s="90"/>
      <c r="AN60" s="90"/>
      <c r="AO60" s="90"/>
      <c r="AP60" s="90"/>
      <c r="AQ60" s="90"/>
      <c r="AR60" s="90"/>
      <c r="AS60" s="90"/>
      <c r="AT60" s="90"/>
      <c r="AU60" s="90"/>
      <c r="AV60" s="90"/>
      <c r="AW60" s="90"/>
      <c r="AX60" s="90"/>
      <c r="AY60" s="90"/>
      <c r="AZ60" s="90"/>
      <c r="BA60" s="90"/>
      <c r="BB60" s="90"/>
    </row>
    <row r="61" spans="1:19" ht="12.75">
      <c r="A61" s="90" t="str">
        <f>Cover!$A$59</f>
        <v>      Our House Enterprises</v>
      </c>
      <c r="C61" s="90"/>
      <c r="D61" s="90"/>
      <c r="E61" s="90"/>
      <c r="F61" s="218"/>
      <c r="G61" s="90" t="s">
        <v>372</v>
      </c>
      <c r="H61" s="127" t="str">
        <f>("(")&amp;(Cover!$M$13)&amp;(" ")&amp;(Cover!$M$14)&amp;(")")</f>
        <v>( )</v>
      </c>
      <c r="I61" s="44">
        <f ca="1">NOW()</f>
        <v>41214.83032094908</v>
      </c>
      <c r="J61" s="90" t="s">
        <v>373</v>
      </c>
      <c r="K61" s="127" t="str">
        <f>("(")&amp;(Cover!$M$13)&amp;(" ")&amp;(Cover!$M$14)&amp;(")")</f>
        <v>( )</v>
      </c>
      <c r="L61" s="44">
        <f ca="1">NOW()</f>
        <v>41214.83032094908</v>
      </c>
      <c r="N61" s="609">
        <f aca="true" t="shared" si="10" ref="N61:S61">U$38</f>
        <v>0</v>
      </c>
      <c r="O61" s="609">
        <f t="shared" si="10"/>
        <v>0</v>
      </c>
      <c r="P61" s="609">
        <f t="shared" si="10"/>
        <v>0</v>
      </c>
      <c r="Q61" s="609">
        <f t="shared" si="10"/>
        <v>0</v>
      </c>
      <c r="R61" s="609">
        <f t="shared" si="10"/>
        <v>0</v>
      </c>
      <c r="S61" s="609">
        <f t="shared" si="10"/>
        <v>0</v>
      </c>
    </row>
    <row r="62" spans="14:54" ht="7.5" customHeight="1">
      <c r="N62" s="609">
        <f aca="true" t="shared" si="11" ref="N62:S62">N$38</f>
        <v>0</v>
      </c>
      <c r="O62" s="609">
        <f t="shared" si="11"/>
        <v>0</v>
      </c>
      <c r="P62" s="609">
        <f t="shared" si="11"/>
        <v>0</v>
      </c>
      <c r="Q62" s="609">
        <f t="shared" si="11"/>
        <v>0</v>
      </c>
      <c r="R62" s="609">
        <f t="shared" si="11"/>
        <v>0</v>
      </c>
      <c r="S62" s="609">
        <f t="shared" si="11"/>
        <v>0</v>
      </c>
      <c r="AM62" s="90"/>
      <c r="AN62" s="90"/>
      <c r="AO62" s="90"/>
      <c r="AP62" s="90"/>
      <c r="AQ62" s="90"/>
      <c r="AR62" s="90"/>
      <c r="AS62" s="90"/>
      <c r="AT62" s="90"/>
      <c r="AU62" s="90"/>
      <c r="AV62" s="90"/>
      <c r="AW62" s="90"/>
      <c r="AX62" s="90"/>
      <c r="AY62" s="90"/>
      <c r="AZ62" s="90"/>
      <c r="BA62" s="90"/>
      <c r="BB62" s="90"/>
    </row>
    <row r="63" spans="14:54" ht="12.75">
      <c r="N63" s="609">
        <f aca="true" t="shared" si="12" ref="N63:S63">N$58</f>
        <v>0</v>
      </c>
      <c r="O63" s="609">
        <f t="shared" si="12"/>
        <v>0</v>
      </c>
      <c r="P63" s="609">
        <f t="shared" si="12"/>
        <v>0</v>
      </c>
      <c r="Q63" s="609">
        <f t="shared" si="12"/>
        <v>0</v>
      </c>
      <c r="R63" s="609">
        <f t="shared" si="12"/>
        <v>0</v>
      </c>
      <c r="S63" s="609">
        <f t="shared" si="12"/>
        <v>0</v>
      </c>
      <c r="AM63" s="90"/>
      <c r="AN63" s="90"/>
      <c r="AO63" s="90"/>
      <c r="AP63" s="90"/>
      <c r="AQ63" s="90"/>
      <c r="AR63" s="90"/>
      <c r="AS63" s="90"/>
      <c r="AT63" s="90"/>
      <c r="AU63" s="90"/>
      <c r="AV63" s="90"/>
      <c r="AW63" s="90"/>
      <c r="AX63" s="90"/>
      <c r="AY63" s="90"/>
      <c r="AZ63" s="90"/>
      <c r="BA63" s="90"/>
      <c r="BB63" s="90"/>
    </row>
    <row r="64" spans="14:54" ht="12.75">
      <c r="N64" s="609">
        <f aca="true" t="shared" si="13" ref="N64:S64">N60+N61+N62+N63</f>
        <v>1</v>
      </c>
      <c r="O64" s="609">
        <f t="shared" si="13"/>
        <v>1</v>
      </c>
      <c r="P64" s="609">
        <f t="shared" si="13"/>
        <v>1</v>
      </c>
      <c r="Q64" s="609">
        <f t="shared" si="13"/>
        <v>1</v>
      </c>
      <c r="R64" s="609">
        <f t="shared" si="13"/>
        <v>1</v>
      </c>
      <c r="S64" s="609">
        <f t="shared" si="13"/>
        <v>1</v>
      </c>
      <c r="AM64" s="90"/>
      <c r="AN64" s="90"/>
      <c r="AO64" s="90"/>
      <c r="AP64" s="90"/>
      <c r="AQ64" s="90"/>
      <c r="AR64" s="90"/>
      <c r="AS64" s="90"/>
      <c r="AT64" s="90"/>
      <c r="AU64" s="90"/>
      <c r="AV64" s="90"/>
      <c r="AW64" s="90"/>
      <c r="AX64" s="90"/>
      <c r="AY64" s="90"/>
      <c r="AZ64" s="90"/>
      <c r="BA64" s="90"/>
      <c r="BB64" s="90"/>
    </row>
    <row r="65" spans="39:54" ht="12.75">
      <c r="AM65" s="90"/>
      <c r="AN65" s="90"/>
      <c r="AO65" s="90"/>
      <c r="AP65" s="90"/>
      <c r="AQ65" s="90"/>
      <c r="AR65" s="90"/>
      <c r="AS65" s="90"/>
      <c r="AT65" s="90"/>
      <c r="AU65" s="90"/>
      <c r="AV65" s="90"/>
      <c r="AW65" s="90"/>
      <c r="AX65" s="90"/>
      <c r="AY65" s="90"/>
      <c r="AZ65" s="90"/>
      <c r="BA65" s="90"/>
      <c r="BB65" s="90"/>
    </row>
    <row r="66" spans="14:54" ht="12.75">
      <c r="N66">
        <f>IF(G$28="x",N64,IF(H$28="x",O64,IF(I28="x",P64,IF(J28="x",Q64,IF(K28="x",R64,IF(L28="x",S64,1))))))</f>
        <v>1</v>
      </c>
      <c r="AM66" s="90"/>
      <c r="AN66" s="90"/>
      <c r="AO66" s="90"/>
      <c r="AP66" s="90"/>
      <c r="AQ66" s="90"/>
      <c r="AR66" s="90"/>
      <c r="AS66" s="90"/>
      <c r="AT66" s="90"/>
      <c r="AU66" s="90"/>
      <c r="AV66" s="90"/>
      <c r="AW66" s="90"/>
      <c r="AX66" s="90"/>
      <c r="AY66" s="90"/>
      <c r="AZ66" s="90"/>
      <c r="BA66" s="90"/>
      <c r="BB66" s="90"/>
    </row>
    <row r="67" ht="12.75" customHeight="1"/>
    <row r="68" ht="15" customHeight="1">
      <c r="N68" t="str">
        <f>IF(N66=0,N70,N71)</f>
        <v>ERROR (Row 18)- X Missing, Two X's or NOT above Last Year of Records!</v>
      </c>
    </row>
    <row r="70" ht="12.75">
      <c r="N70" t="s">
        <v>30</v>
      </c>
    </row>
    <row r="71" ht="15" customHeight="1">
      <c r="N71" t="s">
        <v>374</v>
      </c>
    </row>
    <row r="74" spans="14:19" ht="12.75">
      <c r="N74" s="609">
        <f aca="true" t="shared" si="14" ref="N74:S74">N$38</f>
        <v>0</v>
      </c>
      <c r="O74" s="609">
        <f t="shared" si="14"/>
        <v>0</v>
      </c>
      <c r="P74" s="609">
        <f t="shared" si="14"/>
        <v>0</v>
      </c>
      <c r="Q74" s="609">
        <f t="shared" si="14"/>
        <v>0</v>
      </c>
      <c r="R74" s="609">
        <f t="shared" si="14"/>
        <v>0</v>
      </c>
      <c r="S74" s="609">
        <f t="shared" si="14"/>
        <v>0</v>
      </c>
    </row>
    <row r="75" spans="14:19" ht="12.75">
      <c r="N75" s="609">
        <f aca="true" t="shared" si="15" ref="N75:S75">N$58</f>
        <v>0</v>
      </c>
      <c r="O75" s="609">
        <f t="shared" si="15"/>
        <v>0</v>
      </c>
      <c r="P75" s="609">
        <f t="shared" si="15"/>
        <v>0</v>
      </c>
      <c r="Q75" s="609">
        <f t="shared" si="15"/>
        <v>0</v>
      </c>
      <c r="R75" s="609">
        <f t="shared" si="15"/>
        <v>0</v>
      </c>
      <c r="S75" s="609">
        <f t="shared" si="15"/>
        <v>0</v>
      </c>
    </row>
    <row r="76" spans="14:19" ht="12.75">
      <c r="N76" s="609">
        <f aca="true" t="shared" si="16" ref="N76:S76">SUM(N74:N75)</f>
        <v>0</v>
      </c>
      <c r="O76" s="609">
        <f t="shared" si="16"/>
        <v>0</v>
      </c>
      <c r="P76" s="609">
        <f t="shared" si="16"/>
        <v>0</v>
      </c>
      <c r="Q76" s="609">
        <f t="shared" si="16"/>
        <v>0</v>
      </c>
      <c r="R76" s="609">
        <f t="shared" si="16"/>
        <v>0</v>
      </c>
      <c r="S76" s="609">
        <f t="shared" si="16"/>
        <v>0</v>
      </c>
    </row>
    <row r="79" ht="12.75">
      <c r="N79" t="str">
        <f>IF(N28=6,"NO X PAGE 6",IF(N68="ERROR (Row 18)- X Missing, Two X's or NOT above Last Year of Records!","ERROR","MET"))</f>
        <v>NO X PAGE 6</v>
      </c>
    </row>
  </sheetData>
  <sheetProtection password="E1BE" sheet="1" objects="1" scenarios="1"/>
  <mergeCells count="1">
    <mergeCell ref="A60:F60"/>
  </mergeCells>
  <dataValidations count="3">
    <dataValidation type="whole" allowBlank="1" showInputMessage="1" showErrorMessage="1" error="Whole Numbers Only!&#10;NO DECIMALS!" sqref="G34:L38 G51:L54 G32">
      <formula1>0</formula1>
      <formula2>999999999</formula2>
    </dataValidation>
    <dataValidation type="whole" allowBlank="1" showInputMessage="1" showErrorMessage="1" error="Whole Numbers Only!&#10;NO DECIMALS!" sqref="G42:L46">
      <formula1>0</formula1>
      <formula2>999999999</formula2>
    </dataValidation>
    <dataValidation type="whole" allowBlank="1" showInputMessage="1" showErrorMessage="1" error="Whole Numbers Only!&#10;NO DECIMALS!" sqref="G31:L31">
      <formula1>0</formula1>
      <formula2>999999999</formula2>
    </dataValidation>
  </dataValidations>
  <printOptions/>
  <pageMargins left="0.5" right="0.5" top="0.5" bottom="0.5" header="0.5" footer="0.5"/>
  <pageSetup horizontalDpi="360" verticalDpi="360" orientation="portrait" r:id="rId4"/>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R67"/>
  <sheetViews>
    <sheetView showGridLines="0" showZeros="0" zoomScalePageLayoutView="0" workbookViewId="0" topLeftCell="A1">
      <selection activeCell="G14" sqref="G14"/>
    </sheetView>
  </sheetViews>
  <sheetFormatPr defaultColWidth="9.140625" defaultRowHeight="12.75"/>
  <cols>
    <col min="1" max="1" width="2.7109375" style="0" customWidth="1"/>
    <col min="5" max="5" width="7.140625" style="0" customWidth="1"/>
    <col min="6" max="6" width="11.140625" style="0" customWidth="1"/>
    <col min="7" max="7" width="14.28125" style="0" customWidth="1"/>
    <col min="8" max="8" width="2.8515625" style="55" customWidth="1"/>
    <col min="9" max="10" width="14.28125" style="0" customWidth="1"/>
    <col min="11" max="11" width="2.8515625" style="55" customWidth="1"/>
    <col min="12" max="12" width="13.7109375" style="0" customWidth="1"/>
    <col min="13" max="13" width="2.8515625" style="55" customWidth="1"/>
    <col min="14" max="14" width="7.28125" style="0" hidden="1" customWidth="1"/>
    <col min="15" max="26" width="0" style="0" hidden="1" customWidth="1"/>
  </cols>
  <sheetData>
    <row r="1" ht="12.75">
      <c r="A1" s="53"/>
    </row>
    <row r="7" spans="1:12" s="55" customFormat="1" ht="18">
      <c r="A7" s="494" t="s">
        <v>375</v>
      </c>
      <c r="L7" s="495" t="s">
        <v>283</v>
      </c>
    </row>
    <row r="8" s="55" customFormat="1" ht="12.75">
      <c r="B8" s="90" t="str">
        <f>Cover!$A$17</f>
        <v>USE ARROW TO THE RIGHT TO SELECT</v>
      </c>
    </row>
    <row r="9" s="55" customFormat="1" ht="13.5" thickBot="1">
      <c r="I9" s="68"/>
    </row>
    <row r="10" spans="1:13" s="55" customFormat="1" ht="13.5" thickBot="1">
      <c r="A10" s="496"/>
      <c r="B10" s="497"/>
      <c r="C10" s="497"/>
      <c r="D10" s="497"/>
      <c r="E10" s="497"/>
      <c r="F10" s="497"/>
      <c r="G10" s="498" t="s">
        <v>376</v>
      </c>
      <c r="H10" s="469"/>
      <c r="I10" s="499"/>
      <c r="J10" s="498" t="s">
        <v>377</v>
      </c>
      <c r="K10" s="469"/>
      <c r="L10" s="469"/>
      <c r="M10" s="482"/>
    </row>
    <row r="11" spans="1:13" s="55" customFormat="1" ht="12.75">
      <c r="A11" s="500"/>
      <c r="B11" s="501"/>
      <c r="C11" s="501"/>
      <c r="D11" s="501"/>
      <c r="E11" s="501"/>
      <c r="F11" s="501"/>
      <c r="G11" s="502" t="s">
        <v>378</v>
      </c>
      <c r="H11" s="470"/>
      <c r="I11" s="499"/>
      <c r="J11" s="502" t="s">
        <v>378</v>
      </c>
      <c r="K11" s="470"/>
      <c r="L11" s="503"/>
      <c r="M11" s="483"/>
    </row>
    <row r="12" spans="1:13" s="55" customFormat="1" ht="15.75">
      <c r="A12" s="504"/>
      <c r="B12" s="505"/>
      <c r="C12" s="505"/>
      <c r="D12" s="505"/>
      <c r="E12" s="505"/>
      <c r="F12" s="505"/>
      <c r="G12" s="506" t="s">
        <v>379</v>
      </c>
      <c r="H12" s="471"/>
      <c r="I12" s="507" t="s">
        <v>380</v>
      </c>
      <c r="J12" s="508" t="s">
        <v>381</v>
      </c>
      <c r="K12" s="471"/>
      <c r="L12" s="509" t="s">
        <v>382</v>
      </c>
      <c r="M12" s="484"/>
    </row>
    <row r="13" spans="1:13" s="55" customFormat="1" ht="18" customHeight="1">
      <c r="A13" s="500" t="s">
        <v>383</v>
      </c>
      <c r="B13" s="501"/>
      <c r="C13" s="501"/>
      <c r="D13" s="501"/>
      <c r="E13" s="501"/>
      <c r="F13" s="501"/>
      <c r="G13" s="510"/>
      <c r="H13" s="414"/>
      <c r="I13" s="511"/>
      <c r="J13" s="510"/>
      <c r="K13" s="414"/>
      <c r="L13" s="512"/>
      <c r="M13" s="485"/>
    </row>
    <row r="14" spans="1:13" ht="18" customHeight="1">
      <c r="A14" s="97"/>
      <c r="B14" s="83" t="s">
        <v>384</v>
      </c>
      <c r="C14" s="83"/>
      <c r="D14" s="83"/>
      <c r="E14" s="83"/>
      <c r="F14" s="83"/>
      <c r="G14" s="135"/>
      <c r="H14" s="709"/>
      <c r="I14" s="138"/>
      <c r="J14" s="135"/>
      <c r="K14" s="709"/>
      <c r="L14" s="710"/>
      <c r="M14" s="486"/>
    </row>
    <row r="15" spans="1:13" ht="18" customHeight="1">
      <c r="A15" s="98"/>
      <c r="B15" s="88" t="s">
        <v>385</v>
      </c>
      <c r="C15" s="88"/>
      <c r="D15" s="88"/>
      <c r="E15" s="88"/>
      <c r="F15" s="88"/>
      <c r="G15" s="99"/>
      <c r="H15" s="472"/>
      <c r="I15" s="139"/>
      <c r="J15" s="99"/>
      <c r="K15" s="472"/>
      <c r="L15" s="710"/>
      <c r="M15" s="487"/>
    </row>
    <row r="16" spans="1:13" ht="18" customHeight="1">
      <c r="A16" s="98"/>
      <c r="B16" s="88" t="s">
        <v>386</v>
      </c>
      <c r="C16" s="88"/>
      <c r="D16" s="88"/>
      <c r="E16" s="88"/>
      <c r="F16" s="88"/>
      <c r="G16" s="99"/>
      <c r="H16" s="472"/>
      <c r="I16" s="139"/>
      <c r="J16" s="99"/>
      <c r="K16" s="472"/>
      <c r="L16" s="710"/>
      <c r="M16" s="487"/>
    </row>
    <row r="17" spans="1:13" ht="18" customHeight="1">
      <c r="A17" s="97"/>
      <c r="B17" s="83" t="s">
        <v>387</v>
      </c>
      <c r="C17" s="83"/>
      <c r="D17" s="83"/>
      <c r="E17" s="83"/>
      <c r="F17" s="83"/>
      <c r="G17" s="528">
        <f>'Page 5'!$G$22</f>
        <v>0</v>
      </c>
      <c r="H17" s="137" t="s">
        <v>266</v>
      </c>
      <c r="I17" s="138"/>
      <c r="J17" s="528">
        <f>'Page 5'!$J$22</f>
        <v>0</v>
      </c>
      <c r="K17" s="137" t="s">
        <v>267</v>
      </c>
      <c r="L17" s="710"/>
      <c r="M17" s="486"/>
    </row>
    <row r="18" spans="1:13" ht="18" customHeight="1">
      <c r="A18" s="98"/>
      <c r="B18" s="114" t="s">
        <v>388</v>
      </c>
      <c r="C18" s="88"/>
      <c r="D18" s="88"/>
      <c r="E18" s="88"/>
      <c r="F18" s="88"/>
      <c r="G18" s="136">
        <f>SUM(G14:G17)</f>
        <v>0</v>
      </c>
      <c r="H18" s="137"/>
      <c r="I18" s="140">
        <f>SUM(I14:I17)</f>
        <v>0</v>
      </c>
      <c r="J18" s="136">
        <f>SUM(J14:J17)</f>
        <v>0</v>
      </c>
      <c r="K18" s="137"/>
      <c r="L18" s="136">
        <f>SUM(L14:L17)</f>
        <v>0</v>
      </c>
      <c r="M18" s="141"/>
    </row>
    <row r="19" spans="1:13" s="55" customFormat="1" ht="18" customHeight="1">
      <c r="A19" s="513" t="s">
        <v>389</v>
      </c>
      <c r="B19" s="514"/>
      <c r="C19" s="514"/>
      <c r="D19" s="514"/>
      <c r="E19" s="514"/>
      <c r="F19" s="514"/>
      <c r="G19" s="529"/>
      <c r="H19" s="473"/>
      <c r="I19" s="516"/>
      <c r="J19" s="529"/>
      <c r="K19" s="473"/>
      <c r="L19" s="517"/>
      <c r="M19" s="488"/>
    </row>
    <row r="20" spans="1:13" ht="18" customHeight="1">
      <c r="A20" s="134"/>
      <c r="B20" s="88" t="s">
        <v>390</v>
      </c>
      <c r="C20" s="88"/>
      <c r="D20" s="88"/>
      <c r="E20" s="88"/>
      <c r="F20" s="88"/>
      <c r="G20" s="136">
        <f>'Page 5'!$G$27</f>
        <v>0</v>
      </c>
      <c r="H20" s="474" t="s">
        <v>273</v>
      </c>
      <c r="I20" s="139"/>
      <c r="J20" s="136">
        <f>'Page 5'!$J$27</f>
        <v>0</v>
      </c>
      <c r="K20" s="474" t="s">
        <v>274</v>
      </c>
      <c r="L20" s="522"/>
      <c r="M20" s="487"/>
    </row>
    <row r="21" spans="1:13" ht="18" customHeight="1">
      <c r="A21" s="147"/>
      <c r="B21" s="87" t="s">
        <v>391</v>
      </c>
      <c r="C21" s="87"/>
      <c r="D21" s="87"/>
      <c r="E21" s="87"/>
      <c r="F21" s="87"/>
      <c r="G21" s="530">
        <f>'Page 5'!$G$35</f>
        <v>0</v>
      </c>
      <c r="H21" s="475" t="s">
        <v>283</v>
      </c>
      <c r="I21" s="144"/>
      <c r="J21" s="530">
        <f>'Page 5'!$J$35</f>
        <v>0</v>
      </c>
      <c r="K21" s="475" t="s">
        <v>284</v>
      </c>
      <c r="L21" s="523"/>
      <c r="M21" s="489"/>
    </row>
    <row r="22" spans="1:13" ht="13.5" customHeight="1">
      <c r="A22" s="145"/>
      <c r="B22" s="146" t="s">
        <v>392</v>
      </c>
      <c r="C22" s="83"/>
      <c r="D22" s="83"/>
      <c r="E22" s="83"/>
      <c r="F22" s="83"/>
      <c r="G22" s="528"/>
      <c r="H22" s="476"/>
      <c r="I22" s="519"/>
      <c r="J22" s="528"/>
      <c r="K22" s="476"/>
      <c r="L22" s="524"/>
      <c r="M22" s="486"/>
    </row>
    <row r="23" spans="1:13" ht="18" customHeight="1">
      <c r="A23" s="134"/>
      <c r="B23" s="114" t="s">
        <v>393</v>
      </c>
      <c r="C23" s="88"/>
      <c r="D23" s="88"/>
      <c r="E23" s="88"/>
      <c r="F23" s="88" t="s">
        <v>394</v>
      </c>
      <c r="G23" s="136">
        <f>'Page 5'!$G$37</f>
        <v>0</v>
      </c>
      <c r="H23" s="474" t="s">
        <v>288</v>
      </c>
      <c r="I23" s="664">
        <f>I20+I21</f>
        <v>0</v>
      </c>
      <c r="J23" s="532">
        <f>'Page 5'!$J$37</f>
        <v>0</v>
      </c>
      <c r="K23" s="474" t="s">
        <v>289</v>
      </c>
      <c r="L23" s="534">
        <f>L20+L21</f>
        <v>0</v>
      </c>
      <c r="M23" s="487"/>
    </row>
    <row r="24" spans="1:13" ht="18" customHeight="1">
      <c r="A24" s="134"/>
      <c r="B24" s="114" t="s">
        <v>395</v>
      </c>
      <c r="C24" s="88"/>
      <c r="D24" s="88"/>
      <c r="E24" s="88" t="s">
        <v>396</v>
      </c>
      <c r="F24" s="88"/>
      <c r="G24" s="136">
        <f>G18+G23</f>
        <v>0</v>
      </c>
      <c r="H24" s="474"/>
      <c r="I24" s="140">
        <f>I18+I23</f>
        <v>0</v>
      </c>
      <c r="J24" s="136">
        <f>J18+J23</f>
        <v>0</v>
      </c>
      <c r="K24" s="474"/>
      <c r="L24" s="136">
        <f>L18+L23</f>
        <v>0</v>
      </c>
      <c r="M24" s="487"/>
    </row>
    <row r="25" spans="1:13" ht="18" customHeight="1">
      <c r="A25" s="142" t="s">
        <v>397</v>
      </c>
      <c r="B25" s="143"/>
      <c r="C25" s="143"/>
      <c r="D25" s="143"/>
      <c r="E25" s="143"/>
      <c r="F25" s="143"/>
      <c r="G25" s="529"/>
      <c r="H25" s="473"/>
      <c r="I25" s="516"/>
      <c r="J25" s="515"/>
      <c r="K25" s="473"/>
      <c r="L25" s="670"/>
      <c r="M25" s="488"/>
    </row>
    <row r="26" spans="1:13" ht="18" customHeight="1">
      <c r="A26" s="134"/>
      <c r="B26" s="88" t="s">
        <v>398</v>
      </c>
      <c r="C26" s="88"/>
      <c r="D26" s="88"/>
      <c r="E26" s="88"/>
      <c r="F26" s="88"/>
      <c r="G26" s="136">
        <f>'Page 5'!G45</f>
        <v>0</v>
      </c>
      <c r="H26" s="474" t="s">
        <v>296</v>
      </c>
      <c r="I26" s="139"/>
      <c r="J26" s="136">
        <f>'Page 5'!J45</f>
        <v>0</v>
      </c>
      <c r="K26" s="474" t="s">
        <v>249</v>
      </c>
      <c r="L26" s="522"/>
      <c r="M26" s="487"/>
    </row>
    <row r="27" spans="1:13" ht="18" customHeight="1">
      <c r="A27" s="134"/>
      <c r="B27" s="88" t="s">
        <v>399</v>
      </c>
      <c r="C27" s="88"/>
      <c r="D27" s="88"/>
      <c r="E27" s="88"/>
      <c r="F27" s="88"/>
      <c r="G27" s="136">
        <f>'Page 5'!G46</f>
        <v>0</v>
      </c>
      <c r="H27" s="474" t="s">
        <v>298</v>
      </c>
      <c r="I27" s="139"/>
      <c r="J27" s="136">
        <f>'Page 5'!J46</f>
        <v>0</v>
      </c>
      <c r="K27" s="474" t="s">
        <v>299</v>
      </c>
      <c r="L27" s="522"/>
      <c r="M27" s="487"/>
    </row>
    <row r="28" spans="1:13" ht="18" customHeight="1">
      <c r="A28" s="134"/>
      <c r="B28" s="114" t="s">
        <v>400</v>
      </c>
      <c r="C28" s="88"/>
      <c r="D28" s="88"/>
      <c r="E28" s="88"/>
      <c r="F28" s="88"/>
      <c r="G28" s="136">
        <f>'Page 5'!G47</f>
        <v>0</v>
      </c>
      <c r="H28" s="474" t="s">
        <v>302</v>
      </c>
      <c r="I28" s="518">
        <f>I26+I27</f>
        <v>0</v>
      </c>
      <c r="J28" s="136">
        <f>'Page 5'!J47</f>
        <v>0</v>
      </c>
      <c r="K28" s="474" t="s">
        <v>303</v>
      </c>
      <c r="L28" s="525">
        <f>L26+L27</f>
        <v>0</v>
      </c>
      <c r="M28" s="487"/>
    </row>
    <row r="29" spans="1:13" s="55" customFormat="1" ht="18" customHeight="1">
      <c r="A29" s="513" t="s">
        <v>401</v>
      </c>
      <c r="B29" s="514"/>
      <c r="C29" s="514"/>
      <c r="D29" s="514"/>
      <c r="E29" s="514"/>
      <c r="F29" s="514"/>
      <c r="G29" s="515"/>
      <c r="H29" s="473"/>
      <c r="I29" s="516"/>
      <c r="J29" s="515"/>
      <c r="K29" s="473"/>
      <c r="L29" s="670"/>
      <c r="M29" s="488"/>
    </row>
    <row r="30" spans="1:13" ht="18" customHeight="1">
      <c r="A30" s="147"/>
      <c r="B30" s="87" t="s">
        <v>402</v>
      </c>
      <c r="C30" s="87"/>
      <c r="D30" s="87"/>
      <c r="E30" s="87"/>
      <c r="F30" s="148"/>
      <c r="G30" s="530">
        <f>'Page 5'!$G$49</f>
        <v>0</v>
      </c>
      <c r="H30" s="475" t="s">
        <v>222</v>
      </c>
      <c r="I30" s="144"/>
      <c r="J30" s="531">
        <f>'Page 5'!$J$49</f>
        <v>0</v>
      </c>
      <c r="K30" s="475" t="s">
        <v>306</v>
      </c>
      <c r="L30" s="467"/>
      <c r="M30" s="489"/>
    </row>
    <row r="31" spans="1:13" ht="14.25" customHeight="1">
      <c r="A31" s="145"/>
      <c r="B31" s="146" t="s">
        <v>403</v>
      </c>
      <c r="C31" s="83"/>
      <c r="D31" s="83"/>
      <c r="E31" s="83"/>
      <c r="F31" s="83"/>
      <c r="G31" s="528"/>
      <c r="H31" s="476"/>
      <c r="I31" s="519"/>
      <c r="J31" s="528"/>
      <c r="K31" s="476"/>
      <c r="L31" s="521"/>
      <c r="M31" s="486"/>
    </row>
    <row r="32" spans="1:13" ht="18" customHeight="1">
      <c r="A32" s="147"/>
      <c r="B32" s="87" t="s">
        <v>404</v>
      </c>
      <c r="C32" s="87"/>
      <c r="D32" s="87"/>
      <c r="E32" s="87"/>
      <c r="F32" s="148"/>
      <c r="G32" s="530">
        <f>'Page 5'!$G$50</f>
        <v>0</v>
      </c>
      <c r="H32" s="475" t="s">
        <v>308</v>
      </c>
      <c r="I32" s="144"/>
      <c r="J32" s="531">
        <f>'Page 5'!$J$50</f>
        <v>0</v>
      </c>
      <c r="K32" s="475" t="s">
        <v>309</v>
      </c>
      <c r="L32" s="467"/>
      <c r="M32" s="489"/>
    </row>
    <row r="33" spans="1:13" ht="13.5" customHeight="1">
      <c r="A33" s="145"/>
      <c r="B33" s="146" t="s">
        <v>405</v>
      </c>
      <c r="C33" s="83"/>
      <c r="D33" s="83"/>
      <c r="E33" s="83"/>
      <c r="F33" s="83"/>
      <c r="G33" s="528"/>
      <c r="H33" s="476"/>
      <c r="I33" s="519"/>
      <c r="J33" s="528"/>
      <c r="K33" s="476"/>
      <c r="L33" s="521"/>
      <c r="M33" s="486"/>
    </row>
    <row r="34" spans="1:13" ht="18" customHeight="1">
      <c r="A34" s="134"/>
      <c r="B34" s="88" t="s">
        <v>406</v>
      </c>
      <c r="C34" s="88"/>
      <c r="D34" s="88"/>
      <c r="E34" s="88"/>
      <c r="F34" s="88"/>
      <c r="G34" s="136">
        <f>'Page 5'!$G$51</f>
        <v>0</v>
      </c>
      <c r="H34" s="474" t="s">
        <v>312</v>
      </c>
      <c r="I34" s="140">
        <f>I30+I32</f>
        <v>0</v>
      </c>
      <c r="J34" s="136">
        <f>'Page 5'!$J$51</f>
        <v>0</v>
      </c>
      <c r="K34" s="474" t="s">
        <v>313</v>
      </c>
      <c r="L34" s="533">
        <f>L30+L32</f>
        <v>0</v>
      </c>
      <c r="M34" s="487"/>
    </row>
    <row r="35" spans="1:13" ht="18" customHeight="1">
      <c r="A35" s="134"/>
      <c r="B35" s="88" t="s">
        <v>407</v>
      </c>
      <c r="C35" s="88"/>
      <c r="D35" s="88"/>
      <c r="E35" s="88"/>
      <c r="F35" s="88"/>
      <c r="G35" s="136">
        <f>G28+G34</f>
        <v>0</v>
      </c>
      <c r="H35" s="474"/>
      <c r="I35" s="140">
        <f>I28+I34</f>
        <v>0</v>
      </c>
      <c r="J35" s="532">
        <f>J28+J34</f>
        <v>0</v>
      </c>
      <c r="K35" s="474"/>
      <c r="L35" s="136">
        <f>L28+L34</f>
        <v>0</v>
      </c>
      <c r="M35" s="487"/>
    </row>
    <row r="36" spans="1:13" ht="18" customHeight="1">
      <c r="A36" s="134" t="s">
        <v>408</v>
      </c>
      <c r="B36" s="88"/>
      <c r="C36" s="88"/>
      <c r="D36" s="88"/>
      <c r="E36" s="88"/>
      <c r="F36" s="88"/>
      <c r="G36" s="136">
        <f>G24-G35</f>
        <v>0</v>
      </c>
      <c r="H36" s="474"/>
      <c r="I36" s="140">
        <f>I24-I35</f>
        <v>0</v>
      </c>
      <c r="J36" s="532">
        <f>J24-J35</f>
        <v>0</v>
      </c>
      <c r="K36" s="474"/>
      <c r="L36" s="136">
        <f>L24-L35</f>
        <v>0</v>
      </c>
      <c r="M36" s="487"/>
    </row>
    <row r="37" spans="1:13" ht="18" customHeight="1">
      <c r="A37" s="142" t="s">
        <v>409</v>
      </c>
      <c r="B37" s="143"/>
      <c r="C37" s="143"/>
      <c r="D37" s="143"/>
      <c r="E37" s="143"/>
      <c r="F37" s="143"/>
      <c r="G37" s="526" t="s">
        <v>410</v>
      </c>
      <c r="H37" s="473"/>
      <c r="I37" s="527" t="s">
        <v>410</v>
      </c>
      <c r="J37" s="532">
        <f>J36-G36</f>
        <v>0</v>
      </c>
      <c r="K37" s="474" t="s">
        <v>411</v>
      </c>
      <c r="L37" s="534">
        <f>L36-I36</f>
        <v>0</v>
      </c>
      <c r="M37" s="490" t="s">
        <v>412</v>
      </c>
    </row>
    <row r="38" spans="1:13" ht="18" customHeight="1">
      <c r="A38" s="149" t="s">
        <v>413</v>
      </c>
      <c r="B38" s="150"/>
      <c r="C38" s="150"/>
      <c r="D38" s="150" t="s">
        <v>414</v>
      </c>
      <c r="E38" s="150"/>
      <c r="F38" s="150"/>
      <c r="G38" s="530">
        <f>G18-G28</f>
        <v>0</v>
      </c>
      <c r="H38" s="606"/>
      <c r="I38" s="607">
        <f>I18-I28</f>
        <v>0</v>
      </c>
      <c r="J38" s="530">
        <f>J18-J28</f>
        <v>0</v>
      </c>
      <c r="K38" s="606"/>
      <c r="L38" s="611">
        <f>L18-L28</f>
        <v>0</v>
      </c>
      <c r="M38" s="608"/>
    </row>
    <row r="39" spans="1:18" ht="12" customHeight="1">
      <c r="A39" s="145"/>
      <c r="B39" s="146" t="s">
        <v>415</v>
      </c>
      <c r="C39" s="83"/>
      <c r="D39" s="83"/>
      <c r="E39" s="83"/>
      <c r="F39" s="83"/>
      <c r="G39" s="468"/>
      <c r="H39" s="476"/>
      <c r="I39" s="519"/>
      <c r="J39" s="468"/>
      <c r="K39" s="476"/>
      <c r="L39" s="520"/>
      <c r="M39" s="486"/>
      <c r="O39" s="610">
        <f>IF(G18=0,1,G18)</f>
        <v>1</v>
      </c>
      <c r="P39" s="610">
        <f>IF(I18=0,1,I18)</f>
        <v>1</v>
      </c>
      <c r="Q39" s="610">
        <f>IF(J18=0,1,J18)</f>
        <v>1</v>
      </c>
      <c r="R39" s="610">
        <f>IF(L18=0,1,L18)</f>
        <v>1</v>
      </c>
    </row>
    <row r="40" spans="1:18" ht="18" customHeight="1">
      <c r="A40" s="149" t="s">
        <v>416</v>
      </c>
      <c r="B40" s="150"/>
      <c r="C40" s="150"/>
      <c r="D40" s="150" t="s">
        <v>417</v>
      </c>
      <c r="E40" s="150"/>
      <c r="F40" s="150"/>
      <c r="G40" s="630">
        <f>O41</f>
        <v>1</v>
      </c>
      <c r="H40" s="631"/>
      <c r="I40" s="632">
        <f>P41</f>
        <v>1</v>
      </c>
      <c r="J40" s="630">
        <f>Q41</f>
        <v>1</v>
      </c>
      <c r="K40" s="631"/>
      <c r="L40" s="605">
        <f>R41</f>
        <v>1</v>
      </c>
      <c r="M40" s="489"/>
      <c r="O40" s="610">
        <f>IF(G28=0,1,G28)</f>
        <v>1</v>
      </c>
      <c r="P40" s="610">
        <f>IF(I28=0,1,I28)</f>
        <v>1</v>
      </c>
      <c r="Q40" s="610">
        <f>IF(J28=0,1,J28)</f>
        <v>1</v>
      </c>
      <c r="R40" s="610">
        <f>IF(L28=0,1,L28)</f>
        <v>1</v>
      </c>
    </row>
    <row r="41" spans="1:18" ht="14.25" customHeight="1">
      <c r="A41" s="145"/>
      <c r="B41" s="146" t="s">
        <v>418</v>
      </c>
      <c r="C41" s="83"/>
      <c r="D41" s="83"/>
      <c r="E41" s="83"/>
      <c r="F41" s="83"/>
      <c r="G41" s="633" t="s">
        <v>419</v>
      </c>
      <c r="H41" s="634"/>
      <c r="I41" s="635" t="s">
        <v>419</v>
      </c>
      <c r="J41" s="633" t="s">
        <v>419</v>
      </c>
      <c r="K41" s="634"/>
      <c r="L41" s="633" t="s">
        <v>419</v>
      </c>
      <c r="M41" s="486"/>
      <c r="O41" s="610">
        <f>O39/O40</f>
        <v>1</v>
      </c>
      <c r="P41" s="610">
        <f>P39/P40</f>
        <v>1</v>
      </c>
      <c r="Q41" s="610">
        <f>Q39/Q40</f>
        <v>1</v>
      </c>
      <c r="R41" s="610">
        <f>R39/R40</f>
        <v>1</v>
      </c>
    </row>
    <row r="42" spans="1:18" ht="18" customHeight="1">
      <c r="A42" s="149" t="s">
        <v>420</v>
      </c>
      <c r="B42" s="150"/>
      <c r="C42" s="150"/>
      <c r="D42" s="150"/>
      <c r="E42" s="150" t="s">
        <v>421</v>
      </c>
      <c r="F42" s="150"/>
      <c r="G42" s="636">
        <f>O43</f>
        <v>0</v>
      </c>
      <c r="H42" s="637"/>
      <c r="I42" s="638">
        <f>P43</f>
        <v>0</v>
      </c>
      <c r="J42" s="636">
        <f>Q43</f>
        <v>0</v>
      </c>
      <c r="K42" s="637"/>
      <c r="L42" s="613">
        <f>R43</f>
        <v>0</v>
      </c>
      <c r="M42" s="489"/>
      <c r="O42" s="612" t="e">
        <f>G35/G36</f>
        <v>#DIV/0!</v>
      </c>
      <c r="P42" s="612" t="e">
        <f>I35/I36</f>
        <v>#DIV/0!</v>
      </c>
      <c r="Q42" s="612" t="e">
        <f>J35/J36</f>
        <v>#DIV/0!</v>
      </c>
      <c r="R42" s="612" t="e">
        <f>L35/L36</f>
        <v>#DIV/0!</v>
      </c>
    </row>
    <row r="43" spans="1:18" ht="14.25" customHeight="1">
      <c r="A43" s="145"/>
      <c r="B43" s="146" t="s">
        <v>422</v>
      </c>
      <c r="C43" s="83"/>
      <c r="D43" s="83"/>
      <c r="E43" s="83"/>
      <c r="F43" s="83"/>
      <c r="G43" s="639" t="s">
        <v>419</v>
      </c>
      <c r="H43" s="634"/>
      <c r="I43" s="640" t="s">
        <v>423</v>
      </c>
      <c r="J43" s="639" t="s">
        <v>419</v>
      </c>
      <c r="K43" s="634"/>
      <c r="L43" s="641" t="s">
        <v>419</v>
      </c>
      <c r="M43" s="486"/>
      <c r="O43" s="612">
        <f>IF(G15=0,0,O42)</f>
        <v>0</v>
      </c>
      <c r="P43" s="612">
        <f>IF(I35=0,0,P42)</f>
        <v>0</v>
      </c>
      <c r="Q43" s="612">
        <f>IF(J35=0,0,Q42)</f>
        <v>0</v>
      </c>
      <c r="R43" s="612">
        <f>IF(L35=0,0,R42)</f>
        <v>0</v>
      </c>
    </row>
    <row r="44" ht="7.5" customHeight="1"/>
    <row r="45" spans="1:2" ht="14.25" customHeight="1">
      <c r="A45" s="151" t="s">
        <v>424</v>
      </c>
      <c r="B45" t="s">
        <v>425</v>
      </c>
    </row>
    <row r="46" ht="12.75">
      <c r="B46" t="s">
        <v>426</v>
      </c>
    </row>
    <row r="48" spans="1:13" ht="18.75" thickBot="1">
      <c r="A48" s="86" t="s">
        <v>427</v>
      </c>
      <c r="L48" s="73"/>
      <c r="M48" s="68" t="s">
        <v>283</v>
      </c>
    </row>
    <row r="49" spans="1:13" ht="12.75">
      <c r="A49" s="152"/>
      <c r="B49" s="153" t="s">
        <v>428</v>
      </c>
      <c r="C49" s="153"/>
      <c r="D49" s="153"/>
      <c r="E49" s="153"/>
      <c r="F49" s="159"/>
      <c r="G49" s="156" t="s">
        <v>429</v>
      </c>
      <c r="H49" s="477"/>
      <c r="I49" s="74" t="s">
        <v>430</v>
      </c>
      <c r="J49" s="74"/>
      <c r="K49" s="480"/>
      <c r="L49" s="74"/>
      <c r="M49" s="491"/>
    </row>
    <row r="50" spans="1:13" ht="13.5" thickBot="1">
      <c r="A50" s="154"/>
      <c r="B50" s="155" t="s">
        <v>431</v>
      </c>
      <c r="C50" s="155"/>
      <c r="D50" s="155"/>
      <c r="E50" s="155"/>
      <c r="F50" s="160" t="s">
        <v>322</v>
      </c>
      <c r="G50" s="157" t="s">
        <v>432</v>
      </c>
      <c r="H50" s="478"/>
      <c r="I50" s="84" t="s">
        <v>433</v>
      </c>
      <c r="J50" s="84"/>
      <c r="K50" s="481"/>
      <c r="L50" s="84"/>
      <c r="M50" s="492"/>
    </row>
    <row r="51" spans="1:13" ht="4.5" customHeight="1">
      <c r="A51" s="162"/>
      <c r="B51" s="82"/>
      <c r="C51" s="82"/>
      <c r="D51" s="82"/>
      <c r="E51" s="82"/>
      <c r="F51" s="161"/>
      <c r="G51" s="158"/>
      <c r="H51" s="479"/>
      <c r="I51" s="74"/>
      <c r="J51" s="82"/>
      <c r="K51" s="57"/>
      <c r="L51" s="82"/>
      <c r="M51" s="493"/>
    </row>
    <row r="52" spans="1:13" ht="15" customHeight="1">
      <c r="A52" s="754"/>
      <c r="B52" s="755"/>
      <c r="C52" s="717"/>
      <c r="D52" s="717"/>
      <c r="E52" s="717"/>
      <c r="F52" s="756"/>
      <c r="G52" s="757"/>
      <c r="H52" s="758"/>
      <c r="I52" s="759"/>
      <c r="J52" s="717"/>
      <c r="K52" s="743"/>
      <c r="L52" s="717"/>
      <c r="M52" s="760"/>
    </row>
    <row r="53" spans="1:13" ht="15" customHeight="1">
      <c r="A53" s="754"/>
      <c r="B53" s="755"/>
      <c r="C53" s="717"/>
      <c r="D53" s="717"/>
      <c r="E53" s="717"/>
      <c r="F53" s="756"/>
      <c r="G53" s="757"/>
      <c r="H53" s="758"/>
      <c r="I53" s="759"/>
      <c r="J53" s="717"/>
      <c r="K53" s="743"/>
      <c r="L53" s="717"/>
      <c r="M53" s="760"/>
    </row>
    <row r="54" spans="1:13" ht="15" customHeight="1">
      <c r="A54" s="754"/>
      <c r="B54" s="755"/>
      <c r="C54" s="717"/>
      <c r="D54" s="717"/>
      <c r="E54" s="717"/>
      <c r="F54" s="756"/>
      <c r="G54" s="757"/>
      <c r="H54" s="758"/>
      <c r="I54" s="759"/>
      <c r="J54" s="717"/>
      <c r="K54" s="743"/>
      <c r="L54" s="717"/>
      <c r="M54" s="760"/>
    </row>
    <row r="55" spans="1:13" ht="15" customHeight="1">
      <c r="A55" s="754"/>
      <c r="B55" s="755"/>
      <c r="C55" s="717"/>
      <c r="D55" s="717"/>
      <c r="E55" s="717"/>
      <c r="F55" s="756"/>
      <c r="G55" s="757"/>
      <c r="H55" s="758"/>
      <c r="I55" s="759"/>
      <c r="J55" s="717"/>
      <c r="K55" s="743"/>
      <c r="L55" s="717"/>
      <c r="M55" s="760"/>
    </row>
    <row r="56" spans="1:13" ht="15" customHeight="1">
      <c r="A56" s="754"/>
      <c r="B56" s="755"/>
      <c r="C56" s="717"/>
      <c r="D56" s="717"/>
      <c r="E56" s="717"/>
      <c r="F56" s="756"/>
      <c r="G56" s="757"/>
      <c r="H56" s="758"/>
      <c r="I56" s="759"/>
      <c r="J56" s="717"/>
      <c r="K56" s="743"/>
      <c r="L56" s="717"/>
      <c r="M56" s="760"/>
    </row>
    <row r="57" spans="1:13" ht="15" customHeight="1">
      <c r="A57" s="754"/>
      <c r="B57" s="755"/>
      <c r="C57" s="717"/>
      <c r="D57" s="717"/>
      <c r="E57" s="717"/>
      <c r="F57" s="756"/>
      <c r="G57" s="757"/>
      <c r="H57" s="758"/>
      <c r="I57" s="759"/>
      <c r="J57" s="717"/>
      <c r="K57" s="743"/>
      <c r="L57" s="717"/>
      <c r="M57" s="760"/>
    </row>
    <row r="58" spans="1:13" ht="15" customHeight="1">
      <c r="A58" s="754"/>
      <c r="B58" s="755"/>
      <c r="C58" s="717"/>
      <c r="D58" s="717"/>
      <c r="E58" s="717"/>
      <c r="F58" s="756"/>
      <c r="G58" s="757"/>
      <c r="H58" s="758"/>
      <c r="I58" s="759"/>
      <c r="J58" s="717"/>
      <c r="K58" s="743"/>
      <c r="L58" s="717"/>
      <c r="M58" s="760"/>
    </row>
    <row r="59" spans="1:13" ht="15" customHeight="1">
      <c r="A59" s="754"/>
      <c r="B59" s="755"/>
      <c r="C59" s="717"/>
      <c r="D59" s="717"/>
      <c r="E59" s="717"/>
      <c r="F59" s="756"/>
      <c r="G59" s="757"/>
      <c r="H59" s="758"/>
      <c r="I59" s="759"/>
      <c r="J59" s="717"/>
      <c r="K59" s="743"/>
      <c r="L59" s="717"/>
      <c r="M59" s="760"/>
    </row>
    <row r="60" spans="1:13" ht="15" customHeight="1">
      <c r="A60" s="754"/>
      <c r="B60" s="755"/>
      <c r="C60" s="717"/>
      <c r="D60" s="717"/>
      <c r="E60" s="717"/>
      <c r="F60" s="756"/>
      <c r="G60" s="757"/>
      <c r="H60" s="758"/>
      <c r="I60" s="759"/>
      <c r="J60" s="717"/>
      <c r="K60" s="743"/>
      <c r="L60" s="717"/>
      <c r="M60" s="760"/>
    </row>
    <row r="61" spans="1:13" ht="15" customHeight="1">
      <c r="A61" s="754"/>
      <c r="B61" s="755"/>
      <c r="C61" s="717"/>
      <c r="D61" s="717"/>
      <c r="E61" s="717"/>
      <c r="F61" s="756"/>
      <c r="G61" s="757"/>
      <c r="H61" s="758"/>
      <c r="I61" s="759"/>
      <c r="J61" s="717"/>
      <c r="K61" s="743"/>
      <c r="L61" s="717"/>
      <c r="M61" s="760"/>
    </row>
    <row r="62" spans="1:13" ht="15" customHeight="1">
      <c r="A62" s="754"/>
      <c r="B62" s="755"/>
      <c r="C62" s="717"/>
      <c r="D62" s="717"/>
      <c r="E62" s="717"/>
      <c r="F62" s="756"/>
      <c r="G62" s="757"/>
      <c r="H62" s="758"/>
      <c r="I62" s="759"/>
      <c r="J62" s="717"/>
      <c r="K62" s="743"/>
      <c r="L62" s="717"/>
      <c r="M62" s="760"/>
    </row>
    <row r="63" spans="1:13" ht="15" customHeight="1" thickBot="1">
      <c r="A63" s="761"/>
      <c r="B63" s="762"/>
      <c r="C63" s="763"/>
      <c r="D63" s="763"/>
      <c r="E63" s="763"/>
      <c r="F63" s="764"/>
      <c r="G63" s="765"/>
      <c r="H63" s="766"/>
      <c r="I63" s="767"/>
      <c r="J63" s="763"/>
      <c r="K63" s="768"/>
      <c r="L63" s="763"/>
      <c r="M63" s="769"/>
    </row>
    <row r="64" spans="1:13" ht="15" customHeight="1">
      <c r="A64" s="809" t="s">
        <v>586</v>
      </c>
      <c r="M64" s="810" t="s">
        <v>587</v>
      </c>
    </row>
    <row r="65" spans="1:12" ht="12.75">
      <c r="A65" s="90" t="str">
        <f>Cover!$A$59</f>
        <v>      Our House Enterprises</v>
      </c>
      <c r="B65" s="90"/>
      <c r="C65" s="90"/>
      <c r="D65" s="90"/>
      <c r="E65" s="90"/>
      <c r="F65" s="90"/>
      <c r="G65" s="127"/>
      <c r="H65" s="127"/>
      <c r="K65" s="127" t="str">
        <f>Cover!$K$59</f>
        <v>(  )</v>
      </c>
      <c r="L65" s="163">
        <f ca="1">NOW()</f>
        <v>41214.83032094908</v>
      </c>
    </row>
    <row r="66" ht="12.75"/>
    <row r="67" ht="12.75">
      <c r="G67" s="53"/>
    </row>
  </sheetData>
  <sheetProtection password="E1BE" sheet="1" objects="1" scenarios="1"/>
  <dataValidations count="2">
    <dataValidation type="whole" allowBlank="1" showInputMessage="1" showErrorMessage="1" error="Whole Numbers Only!&#10;NO DECIMALS!" sqref="I14 I15 I16 J14 J15 J16 L14 L15 L16 I17 L17 I20 L20 I21 L21 I26 L26 I27 L27 I30 L30 I32 L32">
      <formula1>0</formula1>
      <formula2>999999999</formula2>
    </dataValidation>
    <dataValidation type="whole" allowBlank="1" showInputMessage="1" showErrorMessage="1" error="Whole Numbers Only!&#10;NO DECIMALS!" sqref="G14:G16">
      <formula1>0</formula1>
      <formula2>999999999</formula2>
    </dataValidation>
  </dataValidations>
  <printOptions/>
  <pageMargins left="0.75" right="0.75" top="0.5" bottom="0.5" header="0.5" footer="0.5"/>
  <pageSetup fitToHeight="1" fitToWidth="1" horizontalDpi="300" verticalDpi="300" orientation="portrait" scale="80" r:id="rId2"/>
  <headerFooter alignWithMargins="0">
    <oddFooter>&amp;C- 7 -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 Brown</dc:creator>
  <cp:keywords/>
  <dc:description/>
  <cp:lastModifiedBy> DDSD</cp:lastModifiedBy>
  <cp:lastPrinted>2012-07-11T15:39:39Z</cp:lastPrinted>
  <dcterms:created xsi:type="dcterms:W3CDTF">2000-01-29T18:53:10Z</dcterms:created>
  <dcterms:modified xsi:type="dcterms:W3CDTF">2012-11-02T00:55:39Z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tentTypeId">
    <vt:lpwstr>0x010100E88CC8D66DE52648919FC4C5072CA82F</vt:lpwstr>
  </property>
  <property fmtid="{D5CDD505-2E9C-101B-9397-08002B2CF9AE}" pid="4" name="QFMSP source name">
    <vt:lpwstr/>
  </property>
  <property fmtid="{D5CDD505-2E9C-101B-9397-08002B2CF9AE}" pid="5" name="_Version">
    <vt:lpwstr/>
  </property>
  <property fmtid="{D5CDD505-2E9C-101B-9397-08002B2CF9AE}" pid="6" name="Department">
    <vt:lpwstr>(No department)</vt:lpwstr>
  </property>
  <property fmtid="{D5CDD505-2E9C-101B-9397-08002B2CF9AE}" pid="7" name="FromServer">
    <vt:lpwstr/>
  </property>
  <property fmtid="{D5CDD505-2E9C-101B-9397-08002B2CF9AE}" pid="8" name="DocumentID">
    <vt:lpwstr/>
  </property>
  <property fmtid="{D5CDD505-2E9C-101B-9397-08002B2CF9AE}" pid="9" name="Comments">
    <vt:lpwstr/>
  </property>
  <property fmtid="{D5CDD505-2E9C-101B-9397-08002B2CF9AE}" pid="10" name="ContentType">
    <vt:lpwstr>Basic Excel Workbook</vt:lpwstr>
  </property>
  <property fmtid="{D5CDD505-2E9C-101B-9397-08002B2CF9AE}" pid="11" name="Application area">
    <vt:lpwstr>Proficiency</vt:lpwstr>
  </property>
  <property fmtid="{D5CDD505-2E9C-101B-9397-08002B2CF9AE}" pid="12" name="Current Applications">
    <vt:lpwstr>Current</vt:lpwstr>
  </property>
</Properties>
</file>